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andskommunforbund-my.sharepoint.com/personal/minna_hellstrom_kommun_ax/Documents/Ålands kommunförbund/Utredningar/"/>
    </mc:Choice>
  </mc:AlternateContent>
  <xr:revisionPtr revIDLastSave="16" documentId="8_{4159F31B-C21E-4292-B5CD-9CEC6763E666}" xr6:coauthVersionLast="47" xr6:coauthVersionMax="47" xr10:uidLastSave="{0CD2A9D4-289A-4CDE-BD30-3F6694406004}"/>
  <bookViews>
    <workbookView xWindow="-80" yWindow="-80" windowWidth="19360" windowHeight="10360" activeTab="4" xr2:uid="{00000000-000D-0000-FFFF-FFFF00000000}"/>
  </bookViews>
  <sheets>
    <sheet name="2022-2023" sheetId="1" r:id="rId1"/>
    <sheet name="Tidsserie 2011-2021" sheetId="2" r:id="rId2"/>
    <sheet name="Jämförelse 2023" sheetId="3" r:id="rId3"/>
    <sheet name="Rikets kommuner 2023" sheetId="4" r:id="rId4"/>
    <sheet name="Åländska kommuner 2023" sheetId="5" r:id="rId5"/>
    <sheet name="Totala skatteintäkter 2021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5" l="1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7" i="5"/>
  <c r="D11" i="3" l="1"/>
  <c r="E11" i="3"/>
  <c r="F11" i="3"/>
  <c r="C11" i="3"/>
  <c r="D7" i="6" l="1"/>
  <c r="D32" i="6"/>
  <c r="D31" i="6"/>
  <c r="D30" i="6"/>
  <c r="D29" i="6"/>
  <c r="D28" i="6"/>
  <c r="D27" i="6"/>
  <c r="D26" i="6"/>
  <c r="D25" i="6"/>
  <c r="D24" i="6"/>
  <c r="D23" i="6"/>
  <c r="D22" i="6"/>
  <c r="D20" i="6"/>
  <c r="D21" i="6"/>
  <c r="D19" i="6"/>
  <c r="D18" i="6"/>
  <c r="D17" i="6"/>
  <c r="D16" i="6"/>
  <c r="D3" i="6"/>
  <c r="D6" i="6"/>
  <c r="D5" i="6"/>
  <c r="D4" i="6"/>
  <c r="D4" i="5" l="1"/>
  <c r="D3" i="5"/>
  <c r="D2" i="5"/>
  <c r="I4" i="5"/>
  <c r="H4" i="5"/>
  <c r="G4" i="5"/>
  <c r="F4" i="5"/>
  <c r="E4" i="5"/>
  <c r="I3" i="5"/>
  <c r="H3" i="5"/>
  <c r="G3" i="5"/>
  <c r="F3" i="5"/>
  <c r="E3" i="5"/>
  <c r="I2" i="5"/>
  <c r="H2" i="5"/>
  <c r="G2" i="5"/>
  <c r="F2" i="5"/>
  <c r="E2" i="5"/>
  <c r="E4" i="4"/>
  <c r="F4" i="4"/>
  <c r="G4" i="4"/>
  <c r="H4" i="4"/>
  <c r="I4" i="4"/>
  <c r="E3" i="4"/>
  <c r="F3" i="4"/>
  <c r="G3" i="4"/>
  <c r="H3" i="4"/>
  <c r="I3" i="4"/>
  <c r="D4" i="4"/>
  <c r="D3" i="4"/>
  <c r="F2" i="4"/>
  <c r="G2" i="4"/>
  <c r="H2" i="4"/>
  <c r="I2" i="4"/>
  <c r="E2" i="4"/>
  <c r="D2" i="4"/>
  <c r="D45" i="2"/>
  <c r="E45" i="2" s="1"/>
  <c r="C45" i="2"/>
  <c r="D42" i="2"/>
  <c r="D40" i="2"/>
  <c r="C50" i="2" s="1"/>
  <c r="C40" i="2"/>
  <c r="N35" i="2"/>
  <c r="N26" i="2"/>
  <c r="N25" i="2"/>
  <c r="N23" i="2"/>
  <c r="D26" i="2"/>
  <c r="E26" i="2"/>
  <c r="F26" i="2"/>
  <c r="G26" i="2"/>
  <c r="H26" i="2"/>
  <c r="I26" i="2"/>
  <c r="J26" i="2"/>
  <c r="K26" i="2"/>
  <c r="L26" i="2"/>
  <c r="M26" i="2"/>
  <c r="C26" i="2"/>
  <c r="C42" i="2" s="1"/>
  <c r="D36" i="2"/>
  <c r="E36" i="2"/>
  <c r="F36" i="2"/>
  <c r="G36" i="2"/>
  <c r="H36" i="2"/>
  <c r="I36" i="2"/>
  <c r="J36" i="2"/>
  <c r="K36" i="2"/>
  <c r="L36" i="2"/>
  <c r="M36" i="2"/>
  <c r="D47" i="2" s="1"/>
  <c r="C36" i="2"/>
  <c r="C47" i="2" s="1"/>
  <c r="N32" i="2"/>
  <c r="N33" i="2"/>
  <c r="D34" i="2"/>
  <c r="E34" i="2"/>
  <c r="F34" i="2"/>
  <c r="G34" i="2"/>
  <c r="H34" i="2"/>
  <c r="I34" i="2"/>
  <c r="J34" i="2"/>
  <c r="K34" i="2"/>
  <c r="L34" i="2"/>
  <c r="M34" i="2"/>
  <c r="D46" i="2" s="1"/>
  <c r="D51" i="2" s="1"/>
  <c r="C34" i="2"/>
  <c r="C46" i="2" s="1"/>
  <c r="F24" i="2"/>
  <c r="D24" i="2"/>
  <c r="E24" i="2"/>
  <c r="G24" i="2"/>
  <c r="H24" i="2"/>
  <c r="I24" i="2"/>
  <c r="J24" i="2"/>
  <c r="K24" i="2"/>
  <c r="L24" i="2"/>
  <c r="M24" i="2"/>
  <c r="D41" i="2" s="1"/>
  <c r="C24" i="2"/>
  <c r="C41" i="2" s="1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6" i="2"/>
  <c r="E47" i="2" l="1"/>
  <c r="D52" i="2"/>
  <c r="E41" i="2"/>
  <c r="C51" i="2"/>
  <c r="E42" i="2"/>
  <c r="E51" i="2"/>
  <c r="N34" i="2"/>
  <c r="C52" i="2"/>
  <c r="D50" i="2"/>
  <c r="E50" i="2" s="1"/>
  <c r="N24" i="2"/>
  <c r="E40" i="2"/>
  <c r="N36" i="2"/>
  <c r="E46" i="2"/>
  <c r="E52" i="2" l="1"/>
</calcChain>
</file>

<file path=xl/sharedStrings.xml><?xml version="1.0" encoding="utf-8"?>
<sst xmlns="http://schemas.openxmlformats.org/spreadsheetml/2006/main" count="475" uniqueCount="369">
  <si>
    <t>Kommunalskatt,</t>
  </si>
  <si>
    <t>Fastighetsskatt, procent</t>
  </si>
  <si>
    <t>procent</t>
  </si>
  <si>
    <t>Stadigvarande bostad</t>
  </si>
  <si>
    <t>Annan bostad</t>
  </si>
  <si>
    <t>Allmän skatteprocent</t>
  </si>
  <si>
    <t>Landskomm.</t>
  </si>
  <si>
    <t>-Landsbygden</t>
  </si>
  <si>
    <t>-Skärgården</t>
  </si>
  <si>
    <t>Åland</t>
  </si>
  <si>
    <t>Ålands statistik- och utredningsbyrå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</si>
  <si>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</si>
  <si>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</si>
  <si>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</si>
  <si>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</si>
  <si>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</si>
  <si>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</si>
  <si>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</si>
  <si>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</si>
  <si>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</si>
  <si>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</si>
  <si>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</si>
  <si>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</si>
  <si>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</si>
  <si>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</si>
  <si>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</si>
  <si>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</si>
  <si>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Fotnot: Uppgifterna för den genomsnittliga kommunalskattesatsen är reviderade</t>
  </si>
  <si>
    <t>Skattesatser för kommunal inkomstskatt och fastighetsskatt 2022 och 2023</t>
  </si>
  <si>
    <t>Uppdaterad 21.11.2022</t>
  </si>
  <si>
    <t>Skatteintäkter: Fastighetsskatt</t>
  </si>
  <si>
    <t>Kommun</t>
  </si>
  <si>
    <t>Skillnad</t>
  </si>
  <si>
    <t>Skillnad 2011-2021</t>
  </si>
  <si>
    <t>Antal invånare</t>
  </si>
  <si>
    <t>€/invånare</t>
  </si>
  <si>
    <t>Fastlandet</t>
  </si>
  <si>
    <t>Fastighetsskatt</t>
  </si>
  <si>
    <t>(1 000 000 euro)</t>
  </si>
  <si>
    <t>(1 000 euro)</t>
  </si>
  <si>
    <t>Antal kommuner</t>
  </si>
  <si>
    <t>€/kommun</t>
  </si>
  <si>
    <t>Finland</t>
  </si>
  <si>
    <t>År 2021</t>
  </si>
  <si>
    <t>Typ av skatt</t>
  </si>
  <si>
    <t>11 § Allmän fastighetsskatteprocentsats</t>
  </si>
  <si>
    <t>12a § Obebyggda byggplatser</t>
  </si>
  <si>
    <t>12b § Obebyggda byggplatser i vissa kommuner (ex. Helsingfors)</t>
  </si>
  <si>
    <t>13 § Andra bostadsbyggnader</t>
  </si>
  <si>
    <t>13a § Allmännyttiga samfund</t>
  </si>
  <si>
    <t>14 § Vissa anläggningar</t>
  </si>
  <si>
    <t>Kmnr</t>
  </si>
  <si>
    <t>Namn</t>
  </si>
  <si>
    <t>Akaa</t>
  </si>
  <si>
    <t>Alajärvi</t>
  </si>
  <si>
    <t>Alavieska</t>
  </si>
  <si>
    <t>Alavus</t>
  </si>
  <si>
    <t>Asikkala</t>
  </si>
  <si>
    <t>Askola</t>
  </si>
  <si>
    <t>Aura</t>
  </si>
  <si>
    <t>Birkala</t>
  </si>
  <si>
    <t>Björneborg</t>
  </si>
  <si>
    <t>Borgnäs</t>
  </si>
  <si>
    <t>Borgå</t>
  </si>
  <si>
    <t>Brahestad</t>
  </si>
  <si>
    <t>Bötom</t>
  </si>
  <si>
    <t>Enare</t>
  </si>
  <si>
    <t>Enonkoski</t>
  </si>
  <si>
    <t>Enontekis</t>
  </si>
  <si>
    <t>Esbo</t>
  </si>
  <si>
    <t>Etseri</t>
  </si>
  <si>
    <t>Eura</t>
  </si>
  <si>
    <t>Euraåminne</t>
  </si>
  <si>
    <t>Evijärvi</t>
  </si>
  <si>
    <t>Forssa</t>
  </si>
  <si>
    <t>Fredrikshamn</t>
  </si>
  <si>
    <t>Grankulla</t>
  </si>
  <si>
    <t>Gustavs</t>
  </si>
  <si>
    <t>Haapajärvi</t>
  </si>
  <si>
    <t>Haapavesi</t>
  </si>
  <si>
    <t>Halsua</t>
  </si>
  <si>
    <t>Hangö</t>
  </si>
  <si>
    <t>Hankasalmi</t>
  </si>
  <si>
    <t>Harjavalta</t>
  </si>
  <si>
    <t>Hartola</t>
  </si>
  <si>
    <t>Hattula</t>
  </si>
  <si>
    <t>Hausjärvi</t>
  </si>
  <si>
    <t>Heinola</t>
  </si>
  <si>
    <t>Heinävesi</t>
  </si>
  <si>
    <t>Helsingfors</t>
  </si>
  <si>
    <t>Hirvensalmi</t>
  </si>
  <si>
    <t>Hollola</t>
  </si>
  <si>
    <t>Huittinen</t>
  </si>
  <si>
    <t>Humppila</t>
  </si>
  <si>
    <t>Hyrynsalmi</t>
  </si>
  <si>
    <t>Hyvinge</t>
  </si>
  <si>
    <t>Högfors</t>
  </si>
  <si>
    <t>Idensalmi</t>
  </si>
  <si>
    <t>Ii</t>
  </si>
  <si>
    <t>Iitti</t>
  </si>
  <si>
    <t>Ikalis</t>
  </si>
  <si>
    <t>Ilmajoki</t>
  </si>
  <si>
    <t>Ilomants</t>
  </si>
  <si>
    <t>Imatra</t>
  </si>
  <si>
    <t>Ingå</t>
  </si>
  <si>
    <t>Jakobstad</t>
  </si>
  <si>
    <t>Janakkala</t>
  </si>
  <si>
    <t>Jockis</t>
  </si>
  <si>
    <t>Joensuu</t>
  </si>
  <si>
    <t>Jorois</t>
  </si>
  <si>
    <t>Joutsa</t>
  </si>
  <si>
    <t>Juuka</t>
  </si>
  <si>
    <t>Juupajoki</t>
  </si>
  <si>
    <t>Juva</t>
  </si>
  <si>
    <t>Jyväskylä</t>
  </si>
  <si>
    <t>Jämijärvi</t>
  </si>
  <si>
    <t>Jämsä</t>
  </si>
  <si>
    <t>Kaavi</t>
  </si>
  <si>
    <t>Kajana</t>
  </si>
  <si>
    <t>Kalajoki</t>
  </si>
  <si>
    <t>Kangasala</t>
  </si>
  <si>
    <t>Kangasniemi</t>
  </si>
  <si>
    <t>Kankaanpää</t>
  </si>
  <si>
    <t>Kannonkoski</t>
  </si>
  <si>
    <t>Kannus</t>
  </si>
  <si>
    <t>Karleby</t>
  </si>
  <si>
    <t>Karlö</t>
  </si>
  <si>
    <t>Karstula</t>
  </si>
  <si>
    <t>Karvia</t>
  </si>
  <si>
    <t>Kaskö</t>
  </si>
  <si>
    <t>Kauhajoki</t>
  </si>
  <si>
    <t>Kauhava</t>
  </si>
  <si>
    <t>Kaustby</t>
  </si>
  <si>
    <t>Keitele</t>
  </si>
  <si>
    <t>Kemi</t>
  </si>
  <si>
    <t>Kemijärvi</t>
  </si>
  <si>
    <t>Keminmaa</t>
  </si>
  <si>
    <t>Kempele</t>
  </si>
  <si>
    <t>Kervo</t>
  </si>
  <si>
    <t>Keuruu</t>
  </si>
  <si>
    <t>Kihniö</t>
  </si>
  <si>
    <t>Kimitoön</t>
  </si>
  <si>
    <t>Kinnula</t>
  </si>
  <si>
    <t>Kitee</t>
  </si>
  <si>
    <t>Kittilä</t>
  </si>
  <si>
    <t>Kiuruvesi</t>
  </si>
  <si>
    <t>Kivijärvi</t>
  </si>
  <si>
    <t>Kolari</t>
  </si>
  <si>
    <t>Konnevesi</t>
  </si>
  <si>
    <t>Kontiolahti</t>
  </si>
  <si>
    <t>Korsholm</t>
  </si>
  <si>
    <t>Korsnäs</t>
  </si>
  <si>
    <t>Koskis</t>
  </si>
  <si>
    <t>Kotka</t>
  </si>
  <si>
    <t>Kouvola</t>
  </si>
  <si>
    <t>Kristinestad</t>
  </si>
  <si>
    <t>Kronoby</t>
  </si>
  <si>
    <t>Kuhmo</t>
  </si>
  <si>
    <t>Kuhmoinen</t>
  </si>
  <si>
    <t>Kumo</t>
  </si>
  <si>
    <t>Kuopio</t>
  </si>
  <si>
    <t>Kuortane</t>
  </si>
  <si>
    <t>Kurikka</t>
  </si>
  <si>
    <t>Kuusamo</t>
  </si>
  <si>
    <t>Kyrkslätt</t>
  </si>
  <si>
    <t>Kyyjärvi</t>
  </si>
  <si>
    <t>Kärkölä</t>
  </si>
  <si>
    <t>Kärsämäki</t>
  </si>
  <si>
    <t>Lahtis</t>
  </si>
  <si>
    <t>Laihela</t>
  </si>
  <si>
    <t>Laitila</t>
  </si>
  <si>
    <t>Lapinlahti</t>
  </si>
  <si>
    <t>Lappajärvi</t>
  </si>
  <si>
    <t>Lappo</t>
  </si>
  <si>
    <t>Lappträsk</t>
  </si>
  <si>
    <t>Larsmo</t>
  </si>
  <si>
    <t>Laukaa</t>
  </si>
  <si>
    <t>Lemi</t>
  </si>
  <si>
    <t>Lempäälä</t>
  </si>
  <si>
    <t>Leppävirta</t>
  </si>
  <si>
    <t>Lestijärvi</t>
  </si>
  <si>
    <t>Lieksa</t>
  </si>
  <si>
    <t>Limingo</t>
  </si>
  <si>
    <t>Liperi</t>
  </si>
  <si>
    <t>Loimaa</t>
  </si>
  <si>
    <t>Lojo</t>
  </si>
  <si>
    <t>Loppi</t>
  </si>
  <si>
    <t>Lovisa</t>
  </si>
  <si>
    <t>Luhanka</t>
  </si>
  <si>
    <t>Lumijoki</t>
  </si>
  <si>
    <t>Lundo</t>
  </si>
  <si>
    <t>Luumäki</t>
  </si>
  <si>
    <t>Malax</t>
  </si>
  <si>
    <t>Marttila</t>
  </si>
  <si>
    <t>Masku</t>
  </si>
  <si>
    <t>Merijärvi</t>
  </si>
  <si>
    <t>Miehikkälä</t>
  </si>
  <si>
    <t>Muhos</t>
  </si>
  <si>
    <t>Multia</t>
  </si>
  <si>
    <t>Muonio</t>
  </si>
  <si>
    <t>Muurame</t>
  </si>
  <si>
    <t>Mynämäki</t>
  </si>
  <si>
    <t>Mäntsälä</t>
  </si>
  <si>
    <t>Mänttä-Vilppula</t>
  </si>
  <si>
    <t>Mäntyharju</t>
  </si>
  <si>
    <t>Mörskom</t>
  </si>
  <si>
    <t>Nakkila</t>
  </si>
  <si>
    <t>Nivala</t>
  </si>
  <si>
    <t>Nokia</t>
  </si>
  <si>
    <t>Nousis</t>
  </si>
  <si>
    <t>Nurmes</t>
  </si>
  <si>
    <t>Nurmijärvi</t>
  </si>
  <si>
    <t>Nykarleby</t>
  </si>
  <si>
    <t>Nyslott</t>
  </si>
  <si>
    <t>Nystad</t>
  </si>
  <si>
    <t>Nådendal</t>
  </si>
  <si>
    <t>Närpes</t>
  </si>
  <si>
    <t>Orimattila</t>
  </si>
  <si>
    <t>Oripää</t>
  </si>
  <si>
    <t>Orivesi</t>
  </si>
  <si>
    <t>Oulainen</t>
  </si>
  <si>
    <t>Outokumpu</t>
  </si>
  <si>
    <t>Padasjoki</t>
  </si>
  <si>
    <t>Paltamo</t>
  </si>
  <si>
    <t>Pargas</t>
  </si>
  <si>
    <t>Parikkala</t>
  </si>
  <si>
    <t>Parkano</t>
  </si>
  <si>
    <t>Pedersöre</t>
  </si>
  <si>
    <t>Pelkosenniemi</t>
  </si>
  <si>
    <t>Pello</t>
  </si>
  <si>
    <t>Pemar</t>
  </si>
  <si>
    <t>Perho</t>
  </si>
  <si>
    <t>Pertunmaa</t>
  </si>
  <si>
    <t>Petäjävesi</t>
  </si>
  <si>
    <t>Pieksämäki</t>
  </si>
  <si>
    <t>Pielavesi</t>
  </si>
  <si>
    <t>Pihtipudas</t>
  </si>
  <si>
    <t>Polvijärvi</t>
  </si>
  <si>
    <t>Posio</t>
  </si>
  <si>
    <t>Pudasjärvi</t>
  </si>
  <si>
    <t>Pukkila</t>
  </si>
  <si>
    <t>Punkalaidun</t>
  </si>
  <si>
    <t>Puolanka</t>
  </si>
  <si>
    <t>Puumala</t>
  </si>
  <si>
    <t>Pyhäjoki</t>
  </si>
  <si>
    <t>Pyhäjärvi</t>
  </si>
  <si>
    <t>Pyhäntä</t>
  </si>
  <si>
    <t>Pyhäranta</t>
  </si>
  <si>
    <t>Pyttis</t>
  </si>
  <si>
    <t>Påmark</t>
  </si>
  <si>
    <t>Pälkäne</t>
  </si>
  <si>
    <t>Pöytyä</t>
  </si>
  <si>
    <t>Rantasalmi</t>
  </si>
  <si>
    <t>Ranua</t>
  </si>
  <si>
    <t>Raseborg</t>
  </si>
  <si>
    <t>Raumo</t>
  </si>
  <si>
    <t>Rautalampi</t>
  </si>
  <si>
    <t>Rautavaara</t>
  </si>
  <si>
    <t>Rautjärvi</t>
  </si>
  <si>
    <t>Reisjärvi</t>
  </si>
  <si>
    <t>Reso</t>
  </si>
  <si>
    <t>Riihimäki</t>
  </si>
  <si>
    <t>Ristijärvi</t>
  </si>
  <si>
    <t>Rovaniemi</t>
  </si>
  <si>
    <t>Ruokolahti</t>
  </si>
  <si>
    <t>Ruovesi</t>
  </si>
  <si>
    <t>Rusko</t>
  </si>
  <si>
    <t>Rääkkylä</t>
  </si>
  <si>
    <t>S:t Karins</t>
  </si>
  <si>
    <t>S:t Michel</t>
  </si>
  <si>
    <t>Saarijärvi</t>
  </si>
  <si>
    <t>Sagu</t>
  </si>
  <si>
    <t>Salla</t>
  </si>
  <si>
    <t>Salo</t>
  </si>
  <si>
    <t>Sastamala</t>
  </si>
  <si>
    <t>Sastmola</t>
  </si>
  <si>
    <t>Savitaipale</t>
  </si>
  <si>
    <t>Savukoski</t>
  </si>
  <si>
    <t>Seinäjoki</t>
  </si>
  <si>
    <t>Sibbo</t>
  </si>
  <si>
    <t>Sievi</t>
  </si>
  <si>
    <t>Siikainen</t>
  </si>
  <si>
    <t>Siikajoki</t>
  </si>
  <si>
    <t>Siikalatva</t>
  </si>
  <si>
    <t>Siilinjärvi</t>
  </si>
  <si>
    <t>Simo</t>
  </si>
  <si>
    <t>Sjundeå</t>
  </si>
  <si>
    <t>Sodankylä</t>
  </si>
  <si>
    <t>Soini</t>
  </si>
  <si>
    <t>Somero</t>
  </si>
  <si>
    <t>Sonkajärvi</t>
  </si>
  <si>
    <t>Sotkamo</t>
  </si>
  <si>
    <t>Storkyro</t>
  </si>
  <si>
    <t>Storå</t>
  </si>
  <si>
    <t>Sulkava</t>
  </si>
  <si>
    <t>Suomussalmi</t>
  </si>
  <si>
    <t>Suonenjoki</t>
  </si>
  <si>
    <t>Sysmä</t>
  </si>
  <si>
    <t>Säkylä</t>
  </si>
  <si>
    <t>Taipalsaari</t>
  </si>
  <si>
    <t>Taivalkoski</t>
  </si>
  <si>
    <t>Tammela</t>
  </si>
  <si>
    <t>Tammerfors</t>
  </si>
  <si>
    <t>Tavastehus</t>
  </si>
  <si>
    <t>Tavastkyro</t>
  </si>
  <si>
    <t>Tervo</t>
  </si>
  <si>
    <t>Tervola</t>
  </si>
  <si>
    <t>Tohmajärvi</t>
  </si>
  <si>
    <t>Toholampi</t>
  </si>
  <si>
    <t>Toivakka</t>
  </si>
  <si>
    <t>Torneå</t>
  </si>
  <si>
    <t>Träskända</t>
  </si>
  <si>
    <t>Tusby</t>
  </si>
  <si>
    <t>Tuusniemi</t>
  </si>
  <si>
    <t>Tyrnävä</t>
  </si>
  <si>
    <t>Tövsala</t>
  </si>
  <si>
    <t>Uleåborg</t>
  </si>
  <si>
    <t>Ulvsby</t>
  </si>
  <si>
    <t>Urjala</t>
  </si>
  <si>
    <t>Utajärvi</t>
  </si>
  <si>
    <t>Utsjoki</t>
  </si>
  <si>
    <t>Uurainen</t>
  </si>
  <si>
    <t>Vaala</t>
  </si>
  <si>
    <t>Valkeakoski</t>
  </si>
  <si>
    <t>Vanda</t>
  </si>
  <si>
    <t>Varkaus</t>
  </si>
  <si>
    <t>Vasa</t>
  </si>
  <si>
    <t>Vehmaa</t>
  </si>
  <si>
    <t>Vesanto</t>
  </si>
  <si>
    <t>Vesilahti</t>
  </si>
  <si>
    <t>Vetil</t>
  </si>
  <si>
    <t>Vichtis</t>
  </si>
  <si>
    <t>Vieremä</t>
  </si>
  <si>
    <t>Viitasaari</t>
  </si>
  <si>
    <t>Villmanstrand</t>
  </si>
  <si>
    <t>Vimpeli</t>
  </si>
  <si>
    <t>Virdois</t>
  </si>
  <si>
    <t>Virolahti</t>
  </si>
  <si>
    <t>Vörå</t>
  </si>
  <si>
    <t>Ylivieska</t>
  </si>
  <si>
    <t>Ylöjärvi</t>
  </si>
  <si>
    <t>Ypäjä</t>
  </si>
  <si>
    <t>Åbo</t>
  </si>
  <si>
    <t>Äänekoski</t>
  </si>
  <si>
    <t>Östermark</t>
  </si>
  <si>
    <t>Övertorneå</t>
  </si>
  <si>
    <t>Minst</t>
  </si>
  <si>
    <t>Högst</t>
  </si>
  <si>
    <t>Medeltal</t>
  </si>
  <si>
    <t>Rikets kommuner</t>
  </si>
  <si>
    <t xml:space="preserve">Åländska kommuner  </t>
  </si>
  <si>
    <t>Skattetyp</t>
  </si>
  <si>
    <t>12 § Stadigvarande boende</t>
  </si>
  <si>
    <t>11 § Allmän fastighetsskattesats</t>
  </si>
  <si>
    <t>12 § Stadigvarande bostad</t>
  </si>
  <si>
    <t>13 § Annan bostadsbyggnad</t>
  </si>
  <si>
    <t>12a § Obebyggd tomt</t>
  </si>
  <si>
    <t>14 § Kraftverksbyggnad</t>
  </si>
  <si>
    <t>https://www.vero.fi/sv/privatpersoner/boende/fastighetsskatt/s%C3%A5-h%C3%A4r-ber%C3%A4knas-fastighetsskatten/procentsatserna_for_fastighetsskatte/fastighetsskattesatserna-2023/</t>
  </si>
  <si>
    <t>Åländska kommuner</t>
  </si>
  <si>
    <t>Fastighetsskatter 2023</t>
  </si>
  <si>
    <t>Skatteintäkter: Totalt</t>
  </si>
  <si>
    <t>Skatteintäkter: Kommunalskatt</t>
  </si>
  <si>
    <t>Skatteintäkter: Andel av samfundsskattens avkastning</t>
  </si>
  <si>
    <t>Skatteintäkter: Övriga skatteintäkter</t>
  </si>
  <si>
    <t>1 000 euro</t>
  </si>
  <si>
    <t>%</t>
  </si>
  <si>
    <t>Kommunalskatt</t>
  </si>
  <si>
    <t>Andel av samfundsskattens avkastning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</si>
</sst>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k_r_-;\-* #,##0.00\ _k_r_-;_-* &quot;-&quot;??\ _k_r_-;_-@_-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  <font>
      <sz val="9"/>
      <color rgb="FF00000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2" xfId="0" applyBorder="1"/>
    <xf numFmtId="0" fontId="3" fillId="0" borderId="0" xfId="0" applyFont="1"/>
    <xf numFmtId="0" fontId="2" fillId="0" borderId="0" xfId="0" applyFont="1"/>
    <xf numFmtId="0" fontId="6" fillId="0" borderId="0" xfId="0" applyFont="1" applyAlignment="1">
      <alignment horizontal="left"/>
    </xf>
    <xf numFmtId="0" fontId="2" fillId="0" borderId="1" xfId="0" applyFont="1" applyBorder="1"/>
    <xf numFmtId="0" fontId="7" fillId="0" borderId="2" xfId="0" applyFont="1" applyBorder="1"/>
    <xf numFmtId="2" fontId="8" fillId="0" borderId="0" xfId="0" applyNumberFormat="1" applyFont="1"/>
    <xf numFmtId="2" fontId="9" fillId="0" borderId="2" xfId="0" applyNumberFormat="1" applyFont="1" applyBorder="1"/>
    <xf numFmtId="2" fontId="10" fillId="0" borderId="0" xfId="0" applyNumberFormat="1" applyFont="1"/>
    <xf numFmtId="0" fontId="10" fillId="0" borderId="0" xfId="0" applyFont="1"/>
    <xf numFmtId="0" fontId="11" fillId="0" borderId="0" xfId="0" applyFont="1"/>
    <xf numFmtId="2" fontId="12" fillId="0" borderId="2" xfId="0" applyNumberFormat="1" applyFont="1" applyBorder="1"/>
    <xf numFmtId="0" fontId="13" fillId="0" borderId="0" xfId="0" applyFont="1"/>
    <xf numFmtId="2" fontId="10" fillId="2" borderId="0" xfId="0" applyNumberFormat="1" applyFont="1" applyFill="1"/>
    <xf numFmtId="3" fontId="2" fillId="0" borderId="0" xfId="0" applyNumberFormat="1" applyFont="1"/>
    <xf numFmtId="3" fontId="2" fillId="0" borderId="1" xfId="0" applyNumberFormat="1" applyFont="1" applyBorder="1"/>
    <xf numFmtId="0" fontId="2" fillId="0" borderId="4" xfId="0" applyFont="1" applyBorder="1"/>
    <xf numFmtId="0" fontId="2" fillId="0" borderId="5" xfId="0" applyFont="1" applyBorder="1"/>
    <xf numFmtId="0" fontId="2" fillId="3" borderId="0" xfId="0" applyFont="1" applyFill="1"/>
    <xf numFmtId="3" fontId="2" fillId="0" borderId="4" xfId="0" applyNumberFormat="1" applyFont="1" applyBorder="1"/>
    <xf numFmtId="3" fontId="2" fillId="0" borderId="5" xfId="0" applyNumberFormat="1" applyFont="1" applyBorder="1"/>
    <xf numFmtId="0" fontId="2" fillId="0" borderId="5" xfId="0" applyFont="1" applyBorder="1" applyAlignment="1">
      <alignment horizontal="right"/>
    </xf>
    <xf numFmtId="1" fontId="2" fillId="3" borderId="0" xfId="0" applyNumberFormat="1" applyFont="1" applyFill="1"/>
    <xf numFmtId="1" fontId="2" fillId="3" borderId="4" xfId="0" applyNumberFormat="1" applyFont="1" applyFill="1" applyBorder="1"/>
    <xf numFmtId="0" fontId="7" fillId="0" borderId="0" xfId="0" applyFont="1"/>
    <xf numFmtId="2" fontId="2" fillId="0" borderId="0" xfId="0" applyNumberFormat="1" applyFont="1"/>
    <xf numFmtId="3" fontId="2" fillId="0" borderId="6" xfId="0" applyNumberFormat="1" applyFont="1" applyBorder="1"/>
    <xf numFmtId="3" fontId="2" fillId="3" borderId="0" xfId="0" applyNumberFormat="1" applyFont="1" applyFill="1"/>
    <xf numFmtId="3" fontId="2" fillId="3" borderId="4" xfId="0" applyNumberFormat="1" applyFont="1" applyFill="1" applyBorder="1"/>
    <xf numFmtId="1" fontId="2" fillId="0" borderId="4" xfId="0" applyNumberFormat="1" applyFont="1" applyBorder="1"/>
    <xf numFmtId="0" fontId="2" fillId="0" borderId="0" xfId="0" applyFont="1" applyAlignment="1">
      <alignment horizontal="right"/>
    </xf>
    <xf numFmtId="3" fontId="2" fillId="3" borderId="11" xfId="0" applyNumberFormat="1" applyFont="1" applyFill="1" applyBorder="1"/>
    <xf numFmtId="3" fontId="2" fillId="3" borderId="12" xfId="0" applyNumberFormat="1" applyFont="1" applyFill="1" applyBorder="1"/>
    <xf numFmtId="3" fontId="2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13" xfId="0" applyFont="1" applyBorder="1"/>
    <xf numFmtId="0" fontId="2" fillId="0" borderId="14" xfId="0" applyFont="1" applyBorder="1"/>
    <xf numFmtId="3" fontId="2" fillId="3" borderId="11" xfId="0" applyNumberFormat="1" applyFont="1" applyFill="1" applyBorder="1" applyAlignment="1">
      <alignment horizontal="right"/>
    </xf>
    <xf numFmtId="3" fontId="2" fillId="3" borderId="12" xfId="0" applyNumberFormat="1" applyFont="1" applyFill="1" applyBorder="1" applyAlignment="1">
      <alignment horizontal="right"/>
    </xf>
    <xf numFmtId="0" fontId="7" fillId="0" borderId="7" xfId="0" applyFont="1" applyBorder="1"/>
    <xf numFmtId="0" fontId="7" fillId="0" borderId="9" xfId="0" applyFont="1" applyBorder="1" applyAlignment="1">
      <alignment horizontal="right"/>
    </xf>
    <xf numFmtId="0" fontId="7" fillId="3" borderId="10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8" xfId="0" applyFont="1" applyBorder="1"/>
    <xf numFmtId="0" fontId="7" fillId="0" borderId="8" xfId="0" applyFont="1" applyBorder="1" applyAlignment="1">
      <alignment horizontal="right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165" fontId="2" fillId="0" borderId="0" xfId="0" applyNumberFormat="1" applyFont="1"/>
    <xf numFmtId="0" fontId="2" fillId="0" borderId="6" xfId="0" applyFont="1" applyBorder="1"/>
    <xf numFmtId="165" fontId="2" fillId="0" borderId="15" xfId="0" applyNumberFormat="1" applyFont="1" applyBorder="1"/>
    <xf numFmtId="165" fontId="2" fillId="0" borderId="16" xfId="0" applyNumberFormat="1" applyFont="1" applyBorder="1"/>
    <xf numFmtId="165" fontId="2" fillId="0" borderId="11" xfId="0" applyNumberFormat="1" applyFont="1" applyBorder="1"/>
    <xf numFmtId="165" fontId="2" fillId="0" borderId="1" xfId="0" applyNumberFormat="1" applyFont="1" applyBorder="1"/>
    <xf numFmtId="165" fontId="2" fillId="0" borderId="12" xfId="0" applyNumberFormat="1" applyFont="1" applyBorder="1"/>
    <xf numFmtId="165" fontId="2" fillId="0" borderId="0" xfId="0" applyNumberFormat="1" applyFon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0" borderId="0" xfId="23" applyFont="1"/>
    <xf numFmtId="10" fontId="2" fillId="0" borderId="4" xfId="0" applyNumberFormat="1" applyFont="1" applyBorder="1"/>
    <xf numFmtId="0" fontId="7" fillId="0" borderId="5" xfId="0" applyFont="1" applyBorder="1"/>
    <xf numFmtId="0" fontId="17" fillId="0" borderId="4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10" fontId="2" fillId="0" borderId="5" xfId="0" applyNumberFormat="1" applyFont="1" applyBorder="1"/>
    <xf numFmtId="0" fontId="7" fillId="0" borderId="5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10" fontId="2" fillId="3" borderId="0" xfId="0" applyNumberFormat="1" applyFont="1" applyFill="1"/>
    <xf numFmtId="10" fontId="2" fillId="3" borderId="1" xfId="0" applyNumberFormat="1" applyFont="1" applyFill="1" applyBorder="1"/>
    <xf numFmtId="0" fontId="7" fillId="3" borderId="12" xfId="0" applyFont="1" applyFill="1" applyBorder="1" applyAlignment="1">
      <alignment horizontal="right"/>
    </xf>
    <xf numFmtId="10" fontId="2" fillId="3" borderId="11" xfId="0" applyNumberFormat="1" applyFont="1" applyFill="1" applyBorder="1"/>
    <xf numFmtId="0" fontId="2" fillId="3" borderId="11" xfId="0" applyFont="1" applyFill="1" applyBorder="1"/>
    <xf numFmtId="10" fontId="2" fillId="3" borderId="12" xfId="0" applyNumberFormat="1" applyFont="1" applyFill="1" applyBorder="1"/>
    <xf numFmtId="0" fontId="2" fillId="4" borderId="6" xfId="0" applyFont="1" applyFill="1" applyBorder="1" applyAlignment="1">
      <alignment horizontal="center"/>
    </xf>
    <xf numFmtId="2" fontId="2" fillId="0" borderId="15" xfId="0" applyNumberFormat="1" applyFont="1" applyBorder="1"/>
    <xf numFmtId="2" fontId="2" fillId="0" borderId="16" xfId="0" applyNumberFormat="1" applyFont="1" applyBorder="1"/>
    <xf numFmtId="2" fontId="2" fillId="0" borderId="11" xfId="0" applyNumberFormat="1" applyFont="1" applyBorder="1"/>
    <xf numFmtId="2" fontId="2" fillId="0" borderId="1" xfId="0" applyNumberFormat="1" applyFont="1" applyBorder="1"/>
    <xf numFmtId="2" fontId="2" fillId="0" borderId="12" xfId="0" applyNumberFormat="1" applyFont="1" applyBorder="1"/>
    <xf numFmtId="0" fontId="7" fillId="0" borderId="1" xfId="0" applyFont="1" applyBorder="1" applyAlignment="1">
      <alignment horizontal="left"/>
    </xf>
    <xf numFmtId="9" fontId="2" fillId="0" borderId="0" xfId="0" applyNumberFormat="1" applyFont="1"/>
    <xf numFmtId="0" fontId="7" fillId="0" borderId="1" xfId="0" applyFont="1" applyBorder="1"/>
    <xf numFmtId="9" fontId="0" fillId="0" borderId="0" xfId="22" applyFont="1"/>
    <xf numFmtId="9" fontId="2" fillId="0" borderId="0" xfId="22" applyFont="1"/>
    <xf numFmtId="9" fontId="2" fillId="0" borderId="1" xfId="22" applyFont="1" applyBorder="1"/>
    <xf numFmtId="0" fontId="16" fillId="0" borderId="8" xfId="0" applyFont="1" applyBorder="1" applyAlignment="1">
      <alignment vertical="center" wrapText="1"/>
    </xf>
    <xf numFmtId="10" fontId="2" fillId="0" borderId="9" xfId="0" applyNumberFormat="1" applyFont="1" applyBorder="1"/>
    <xf numFmtId="10" fontId="2" fillId="3" borderId="10" xfId="0" applyNumberFormat="1" applyFont="1" applyFill="1" applyBorder="1"/>
    <xf numFmtId="10" fontId="2" fillId="0" borderId="8" xfId="0" applyNumberFormat="1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6" fillId="0" borderId="0" xfId="0" applyFont="1" applyAlignment="1">
      <alignment vertical="center" wrapText="1"/>
    </xf>
    <xf numFmtId="0" fontId="2" fillId="4" borderId="6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</cellXfs>
  <cellStyles count="24">
    <cellStyle name="Hyperlänk" xfId="23" builtinId="8"/>
    <cellStyle name="Normaali 2" xfId="2" xr:uid="{00000000-0005-0000-0000-000000000000}"/>
    <cellStyle name="Normaali_AT+POTVEROT" xfId="3" xr:uid="{00000000-0005-0000-0000-000001000000}"/>
    <cellStyle name="Normal" xfId="0" builtinId="0"/>
    <cellStyle name="Normal 2" xfId="4" xr:uid="{00000000-0005-0000-0000-000003000000}"/>
    <cellStyle name="Normal 2 2" xfId="5" xr:uid="{00000000-0005-0000-0000-000004000000}"/>
    <cellStyle name="Normal 3" xfId="6" xr:uid="{00000000-0005-0000-0000-000005000000}"/>
    <cellStyle name="Normal 3 2" xfId="7" xr:uid="{00000000-0005-0000-0000-000006000000}"/>
    <cellStyle name="Normal 3 2 2" xfId="8" xr:uid="{00000000-0005-0000-0000-000007000000}"/>
    <cellStyle name="Normal 3 3" xfId="9" xr:uid="{00000000-0005-0000-0000-000008000000}"/>
    <cellStyle name="Normal 3 4" xfId="10" xr:uid="{00000000-0005-0000-0000-000009000000}"/>
    <cellStyle name="Normal 4" xfId="11" xr:uid="{00000000-0005-0000-0000-00000A000000}"/>
    <cellStyle name="Normal 4 2" xfId="12" xr:uid="{00000000-0005-0000-0000-00000B000000}"/>
    <cellStyle name="Normal 5" xfId="13" xr:uid="{00000000-0005-0000-0000-00000C000000}"/>
    <cellStyle name="Normal 6" xfId="14" xr:uid="{00000000-0005-0000-0000-00000D000000}"/>
    <cellStyle name="Normal 7" xfId="1" xr:uid="{00000000-0005-0000-0000-00000E000000}"/>
    <cellStyle name="Procent" xfId="22" builtinId="5"/>
    <cellStyle name="Procent 2" xfId="15" xr:uid="{00000000-0005-0000-0000-00000F000000}"/>
    <cellStyle name="Procent 2 2" xfId="16" xr:uid="{00000000-0005-0000-0000-000010000000}"/>
    <cellStyle name="Procent 3" xfId="17" xr:uid="{00000000-0005-0000-0000-000011000000}"/>
    <cellStyle name="Procent 4" xfId="18" xr:uid="{00000000-0005-0000-0000-000012000000}"/>
    <cellStyle name="Procent 5" xfId="19" xr:uid="{00000000-0005-0000-0000-000013000000}"/>
    <cellStyle name="Tusental 2" xfId="20" xr:uid="{00000000-0005-0000-0000-000014000000}"/>
    <cellStyle name="Tusental 3" xfId="21" xr:uid="{00000000-0005-0000-0000-000015000000}"/>
  </cellStyles>
  <dxfs count="7">
    <dxf>
      <font>
        <u val="none"/>
      </font>
      <fill>
        <patternFill>
          <bgColor rgb="FFE1EDE1"/>
        </patternFill>
      </fill>
    </dxf>
    <dxf>
      <font>
        <b val="0"/>
        <i val="0"/>
      </font>
      <fill>
        <patternFill>
          <bgColor rgb="FFE1EDE1"/>
        </patternFill>
      </fill>
    </dxf>
    <dxf>
      <font>
        <b/>
        <i val="0"/>
      </font>
    </dxf>
    <dxf>
      <font>
        <b val="0"/>
        <i val="0"/>
      </font>
    </dxf>
    <dxf>
      <font>
        <b/>
        <i val="0"/>
      </font>
      <border>
        <top style="medium">
          <color rgb="FF659B7D"/>
        </top>
        <bottom style="medium">
          <color rgb="FF659B7D"/>
        </bottom>
      </border>
    </dxf>
    <dxf>
      <font>
        <b/>
        <i val="0"/>
      </font>
      <fill>
        <patternFill>
          <bgColor rgb="FFC2D8CC"/>
        </patternFill>
      </fill>
      <border>
        <left/>
        <right/>
        <top style="medium">
          <color rgb="FF659B7D"/>
        </top>
        <bottom style="medium">
          <color rgb="FF659B7D"/>
        </bottom>
      </border>
    </dxf>
    <dxf>
      <font>
        <b val="0"/>
        <i val="0"/>
      </font>
      <border>
        <left/>
        <right/>
        <top style="medium">
          <color rgb="FF659B7D"/>
        </top>
        <bottom style="medium">
          <color rgb="FF659B7D"/>
        </bottom>
      </border>
    </dxf>
  </dxfs>
  <tableStyles count="2" defaultTableStyle="TableStyleMedium2" defaultPivotStyle="PivotStyleLight16">
    <tableStyle name="PivotTable Style 1" table="0" count="6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secondRowStripe" dxfId="1"/>
    </tableStyle>
    <tableStyle name="Vesa" table="0" count="1" xr9:uid="{00000000-0011-0000-FFFF-FFFF01000000}">
      <tableStyleElement type="wholeTable" dxfId="0"/>
    </tableStyle>
  </tableStyles>
  <colors>
    <mruColors>
      <color rgb="FF840B55"/>
      <color rgb="FF0070AF"/>
      <color rgb="FFBEBEBE"/>
      <color rgb="FF0054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sv-FI" sz="1400" b="1">
                <a:latin typeface="+mj-lt"/>
              </a:rPr>
              <a:t>Kommunernas</a:t>
            </a:r>
            <a:r>
              <a:rPr lang="sv-FI" sz="1400" b="1" baseline="0">
                <a:latin typeface="+mj-lt"/>
              </a:rPr>
              <a:t> skatteinkomster 2021</a:t>
            </a:r>
            <a:endParaRPr lang="sv-FI" sz="1400" b="1">
              <a:latin typeface="+mj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005482"/>
            </a:solidFill>
          </c:spPr>
          <c:dPt>
            <c:idx val="0"/>
            <c:bubble3D val="0"/>
            <c:spPr>
              <a:solidFill>
                <a:srgbClr val="00548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5B-45C3-A1F5-C1E9512DA2B1}"/>
              </c:ext>
            </c:extLst>
          </c:dPt>
          <c:dPt>
            <c:idx val="1"/>
            <c:bubble3D val="0"/>
            <c:spPr>
              <a:solidFill>
                <a:srgbClr val="840B5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210-4721-B87A-09BBDEC48093}"/>
              </c:ext>
            </c:extLst>
          </c:dPt>
          <c:dPt>
            <c:idx val="2"/>
            <c:bubble3D val="0"/>
            <c:spPr>
              <a:solidFill>
                <a:srgbClr val="BEBEB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210-4721-B87A-09BBDEC480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v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'Totala skatteintäkter 2021'!$B$10:$B$12</c:f>
              <c:strCache>
                <c:ptCount val="3"/>
                <c:pt idx="0">
                  <c:v>Kommunalskatt</c:v>
                </c:pt>
                <c:pt idx="1">
                  <c:v>Fastighetsskatt</c:v>
                </c:pt>
                <c:pt idx="2">
                  <c:v>Andel av samfundsskattens avkastning</c:v>
                </c:pt>
              </c:strCache>
            </c:strRef>
          </c:cat>
          <c:val>
            <c:numRef>
              <c:f>'Totala skatteintäkter 2021'!$C$10:$C$12</c:f>
              <c:numCache>
                <c:formatCode>0%</c:formatCode>
                <c:ptCount val="3"/>
                <c:pt idx="0">
                  <c:v>0.85772728413549626</c:v>
                </c:pt>
                <c:pt idx="1">
                  <c:v>2.9155616534622817E-2</c:v>
                </c:pt>
                <c:pt idx="2">
                  <c:v>0.10874166534204516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0-4721-B87A-09BBDEC480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1587</xdr:rowOff>
    </xdr:from>
    <xdr:to>
      <xdr:col>12</xdr:col>
      <xdr:colOff>276225</xdr:colOff>
      <xdr:row>16</xdr:row>
      <xdr:rowOff>30162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9BB8BF4-799E-37AB-345D-2E1A48ECE2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ero.fi/sv/privatpersoner/boende/fastighetsskatt/s%C3%A5-h%C3%A4r-ber%C3%A4knas-fastighetsskatten/procentsatserna_for_fastighetsskatte/fastighetsskattesatserna-2023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vero.fi/sv/privatpersoner/boende/fastighetsskatt/s%C3%A5-h%C3%A4r-ber%C3%A4knas-fastighetsskatten/procentsatserna_for_fastighetsskatte/fastighetsskattesatserna-2023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showGridLines="0" workbookViewId="0">
      <selection activeCell="S22" sqref="S22"/>
    </sheetView>
  </sheetViews>
  <sheetFormatPr defaultRowHeight="14.5" x14ac:dyDescent="0.35"/>
  <cols>
    <col min="2" max="2" width="3" customWidth="1"/>
    <col min="3" max="4" width="9.26953125" customWidth="1"/>
    <col min="5" max="5" width="1.7265625" customWidth="1"/>
    <col min="6" max="7" width="9.54296875" customWidth="1"/>
    <col min="8" max="8" width="1.453125" customWidth="1"/>
    <col min="9" max="10" width="9.26953125" customWidth="1"/>
    <col min="11" max="11" width="1.7265625" customWidth="1"/>
    <col min="12" max="13" width="9.26953125" customWidth="1"/>
  </cols>
  <sheetData>
    <row r="1" spans="1:13" ht="15.5" x14ac:dyDescent="0.35">
      <c r="A1" s="4" t="s">
        <v>28</v>
      </c>
    </row>
    <row r="2" spans="1:13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35">
      <c r="A3" s="3"/>
      <c r="B3" s="3"/>
      <c r="C3" s="91" t="s">
        <v>0</v>
      </c>
      <c r="D3" s="91"/>
      <c r="E3" s="3"/>
      <c r="F3" s="93" t="s">
        <v>1</v>
      </c>
      <c r="G3" s="93"/>
      <c r="H3" s="93"/>
      <c r="I3" s="93"/>
      <c r="J3" s="93"/>
      <c r="K3" s="93"/>
      <c r="L3" s="93"/>
      <c r="M3" s="93"/>
    </row>
    <row r="4" spans="1:13" ht="12" customHeight="1" x14ac:dyDescent="0.35">
      <c r="A4" s="3"/>
      <c r="B4" s="3"/>
      <c r="C4" s="92" t="s">
        <v>2</v>
      </c>
      <c r="D4" s="92"/>
      <c r="E4" s="3"/>
      <c r="F4" s="92" t="s">
        <v>3</v>
      </c>
      <c r="G4" s="92"/>
      <c r="H4" s="3"/>
      <c r="I4" s="92" t="s">
        <v>4</v>
      </c>
      <c r="J4" s="92"/>
      <c r="K4" s="3"/>
      <c r="L4" s="92" t="s">
        <v>5</v>
      </c>
      <c r="M4" s="92"/>
    </row>
    <row r="5" spans="1:13" ht="15" customHeight="1" x14ac:dyDescent="0.35">
      <c r="A5" s="5"/>
      <c r="B5" s="5"/>
      <c r="C5" s="5">
        <v>2022</v>
      </c>
      <c r="D5" s="5">
        <v>2023</v>
      </c>
      <c r="E5" s="5"/>
      <c r="F5" s="5">
        <v>2022</v>
      </c>
      <c r="G5" s="5">
        <v>2023</v>
      </c>
      <c r="H5" s="5"/>
      <c r="I5" s="5">
        <v>2022</v>
      </c>
      <c r="J5" s="5">
        <v>2023</v>
      </c>
      <c r="K5" s="5"/>
      <c r="L5" s="5">
        <v>2022</v>
      </c>
      <c r="M5" s="5">
        <v>2023</v>
      </c>
    </row>
    <row r="6" spans="1:13" x14ac:dyDescent="0.35">
      <c r="A6" s="10" t="s">
        <v>11</v>
      </c>
      <c r="B6" s="10"/>
      <c r="C6" s="9">
        <v>17.75</v>
      </c>
      <c r="D6" s="9">
        <v>17.75</v>
      </c>
      <c r="E6" s="9"/>
      <c r="F6" s="9">
        <v>0</v>
      </c>
      <c r="G6" s="9">
        <v>0</v>
      </c>
      <c r="H6" s="9"/>
      <c r="I6" s="14">
        <v>0.9</v>
      </c>
      <c r="J6" s="14">
        <v>0.9</v>
      </c>
      <c r="K6" s="9"/>
      <c r="L6" s="9">
        <v>0</v>
      </c>
      <c r="M6" s="9">
        <v>0</v>
      </c>
    </row>
    <row r="7" spans="1:13" x14ac:dyDescent="0.35">
      <c r="A7" s="10" t="s">
        <v>12</v>
      </c>
      <c r="B7" s="10"/>
      <c r="C7" s="9">
        <v>19</v>
      </c>
      <c r="D7" s="9">
        <v>18.5</v>
      </c>
      <c r="E7" s="9"/>
      <c r="F7" s="9">
        <v>0</v>
      </c>
      <c r="G7" s="9">
        <v>0</v>
      </c>
      <c r="H7" s="9"/>
      <c r="I7" s="14">
        <v>0.9</v>
      </c>
      <c r="J7" s="14">
        <v>0.9</v>
      </c>
      <c r="K7" s="9"/>
      <c r="L7" s="14">
        <v>0.7</v>
      </c>
      <c r="M7" s="14">
        <v>0.7</v>
      </c>
    </row>
    <row r="8" spans="1:13" x14ac:dyDescent="0.35">
      <c r="A8" s="10" t="s">
        <v>13</v>
      </c>
      <c r="B8" s="10"/>
      <c r="C8" s="9">
        <v>19.5</v>
      </c>
      <c r="D8" s="9">
        <v>19.5</v>
      </c>
      <c r="E8" s="9"/>
      <c r="F8" s="9">
        <v>0</v>
      </c>
      <c r="G8" s="9">
        <v>0</v>
      </c>
      <c r="H8" s="9"/>
      <c r="I8" s="14">
        <v>0.9</v>
      </c>
      <c r="J8" s="14">
        <v>0.9</v>
      </c>
      <c r="K8" s="9"/>
      <c r="L8" s="14">
        <v>0.5</v>
      </c>
      <c r="M8" s="14">
        <v>0.5</v>
      </c>
    </row>
    <row r="9" spans="1:13" x14ac:dyDescent="0.35">
      <c r="A9" s="10" t="s">
        <v>14</v>
      </c>
      <c r="B9" s="10"/>
      <c r="C9" s="9">
        <v>17.5</v>
      </c>
      <c r="D9" s="9">
        <v>17.5</v>
      </c>
      <c r="E9" s="9"/>
      <c r="F9" s="9">
        <v>0</v>
      </c>
      <c r="G9" s="9">
        <v>0</v>
      </c>
      <c r="H9" s="9"/>
      <c r="I9" s="14">
        <v>0.9</v>
      </c>
      <c r="J9" s="14">
        <v>0.9</v>
      </c>
      <c r="K9" s="9"/>
      <c r="L9" s="14">
        <v>0.9</v>
      </c>
      <c r="M9" s="14">
        <v>0.9</v>
      </c>
    </row>
    <row r="10" spans="1:13" ht="15" customHeight="1" x14ac:dyDescent="0.35">
      <c r="A10" s="10" t="s">
        <v>15</v>
      </c>
      <c r="B10" s="10"/>
      <c r="C10" s="9">
        <v>18.5</v>
      </c>
      <c r="D10" s="9">
        <v>18.5</v>
      </c>
      <c r="E10" s="9"/>
      <c r="F10" s="9">
        <v>0</v>
      </c>
      <c r="G10" s="9">
        <v>0</v>
      </c>
      <c r="H10" s="9"/>
      <c r="I10" s="14">
        <v>0.9</v>
      </c>
      <c r="J10" s="14">
        <v>0.9</v>
      </c>
      <c r="K10" s="9"/>
      <c r="L10" s="14">
        <v>0.6</v>
      </c>
      <c r="M10" s="14">
        <v>0.6</v>
      </c>
    </row>
    <row r="11" spans="1:13" ht="15" customHeight="1" x14ac:dyDescent="0.35">
      <c r="A11" s="10" t="s">
        <v>16</v>
      </c>
      <c r="B11" s="10"/>
      <c r="C11" s="9">
        <v>18</v>
      </c>
      <c r="D11" s="9">
        <v>18</v>
      </c>
      <c r="E11" s="9"/>
      <c r="F11" s="9">
        <v>0</v>
      </c>
      <c r="G11" s="9">
        <v>0</v>
      </c>
      <c r="H11" s="9"/>
      <c r="I11" s="14">
        <v>0.9</v>
      </c>
      <c r="J11" s="14">
        <v>0.9</v>
      </c>
      <c r="K11" s="9"/>
      <c r="L11" s="14">
        <v>0.2</v>
      </c>
      <c r="M11" s="14">
        <v>0.2</v>
      </c>
    </row>
    <row r="12" spans="1:13" ht="15" customHeight="1" x14ac:dyDescent="0.35">
      <c r="A12" s="3" t="s">
        <v>17</v>
      </c>
      <c r="B12" s="3"/>
      <c r="C12" s="9">
        <v>16.5</v>
      </c>
      <c r="D12" s="9">
        <v>16.5</v>
      </c>
      <c r="E12" s="7"/>
      <c r="F12" s="9">
        <v>0</v>
      </c>
      <c r="G12" s="9">
        <v>0</v>
      </c>
      <c r="H12" s="7"/>
      <c r="I12" s="14">
        <v>0.9</v>
      </c>
      <c r="J12" s="14">
        <v>0.9</v>
      </c>
      <c r="K12" s="7"/>
      <c r="L12" s="14">
        <v>0.3</v>
      </c>
      <c r="M12" s="14">
        <v>0.3</v>
      </c>
    </row>
    <row r="13" spans="1:13" ht="15" customHeight="1" x14ac:dyDescent="0.35">
      <c r="A13" s="10" t="s">
        <v>18</v>
      </c>
      <c r="B13" s="10"/>
      <c r="C13" s="9">
        <v>18.5</v>
      </c>
      <c r="D13" s="9">
        <v>18.5</v>
      </c>
      <c r="E13" s="9"/>
      <c r="F13" s="14">
        <v>0.2</v>
      </c>
      <c r="G13" s="14">
        <v>0.2</v>
      </c>
      <c r="H13" s="9"/>
      <c r="I13" s="14">
        <v>0.9</v>
      </c>
      <c r="J13" s="14">
        <v>0.9</v>
      </c>
      <c r="K13" s="9"/>
      <c r="L13" s="14">
        <v>0.6</v>
      </c>
      <c r="M13" s="14">
        <v>0.6</v>
      </c>
    </row>
    <row r="14" spans="1:13" s="11" customFormat="1" x14ac:dyDescent="0.35">
      <c r="A14" s="10" t="s">
        <v>19</v>
      </c>
      <c r="B14" s="10"/>
      <c r="C14" s="9">
        <v>19.75</v>
      </c>
      <c r="D14" s="9">
        <v>19.75</v>
      </c>
      <c r="E14" s="9"/>
      <c r="F14" s="9">
        <v>0</v>
      </c>
      <c r="G14" s="9">
        <v>0</v>
      </c>
      <c r="H14" s="9"/>
      <c r="I14" s="14">
        <v>0.9</v>
      </c>
      <c r="J14" s="14">
        <v>0.9</v>
      </c>
      <c r="K14" s="9"/>
      <c r="L14" s="14">
        <v>0.4</v>
      </c>
      <c r="M14" s="14">
        <v>0.4</v>
      </c>
    </row>
    <row r="15" spans="1:13" ht="15" customHeight="1" x14ac:dyDescent="0.35">
      <c r="A15" s="10" t="s">
        <v>20</v>
      </c>
      <c r="B15" s="10"/>
      <c r="C15" s="9">
        <v>17.5</v>
      </c>
      <c r="D15" s="9">
        <v>17.5</v>
      </c>
      <c r="E15" s="9"/>
      <c r="F15" s="9">
        <v>0</v>
      </c>
      <c r="G15" s="9">
        <v>0</v>
      </c>
      <c r="H15" s="9"/>
      <c r="I15" s="14">
        <v>0.9</v>
      </c>
      <c r="J15" s="14">
        <v>0.9</v>
      </c>
      <c r="K15" s="9"/>
      <c r="L15" s="14">
        <v>1</v>
      </c>
      <c r="M15" s="14">
        <v>1</v>
      </c>
    </row>
    <row r="16" spans="1:13" ht="15" customHeight="1" x14ac:dyDescent="0.35">
      <c r="A16" s="3" t="s">
        <v>21</v>
      </c>
      <c r="B16" s="3"/>
      <c r="C16" s="9">
        <v>19.5</v>
      </c>
      <c r="D16" s="9">
        <v>19.5</v>
      </c>
      <c r="E16" s="7"/>
      <c r="F16" s="9">
        <v>0</v>
      </c>
      <c r="G16" s="9">
        <v>0</v>
      </c>
      <c r="H16" s="7"/>
      <c r="I16" s="14">
        <v>0.9</v>
      </c>
      <c r="J16" s="14">
        <v>0.9</v>
      </c>
      <c r="K16" s="7"/>
      <c r="L16" s="14">
        <v>0.6</v>
      </c>
      <c r="M16" s="14">
        <v>0.6</v>
      </c>
    </row>
    <row r="17" spans="1:13" ht="15" customHeight="1" x14ac:dyDescent="0.35">
      <c r="A17" s="10" t="s">
        <v>22</v>
      </c>
      <c r="B17" s="10"/>
      <c r="C17" s="9">
        <v>18.5</v>
      </c>
      <c r="D17" s="9">
        <v>18.25</v>
      </c>
      <c r="E17" s="9"/>
      <c r="F17" s="9">
        <v>0</v>
      </c>
      <c r="G17" s="9">
        <v>0</v>
      </c>
      <c r="H17" s="9"/>
      <c r="I17" s="14">
        <v>0.9</v>
      </c>
      <c r="J17" s="14">
        <v>0.9</v>
      </c>
      <c r="K17" s="9"/>
      <c r="L17" s="9">
        <v>0</v>
      </c>
      <c r="M17" s="9">
        <v>0</v>
      </c>
    </row>
    <row r="18" spans="1:13" ht="15" customHeight="1" x14ac:dyDescent="0.35">
      <c r="A18" s="10" t="s">
        <v>23</v>
      </c>
      <c r="B18" s="10"/>
      <c r="C18" s="9">
        <v>18</v>
      </c>
      <c r="D18" s="9">
        <v>18</v>
      </c>
      <c r="E18" s="9"/>
      <c r="F18" s="14">
        <v>0.5</v>
      </c>
      <c r="G18" s="14">
        <v>0.5</v>
      </c>
      <c r="H18" s="9"/>
      <c r="I18" s="14">
        <v>0.9</v>
      </c>
      <c r="J18" s="14">
        <v>0.9</v>
      </c>
      <c r="K18" s="9"/>
      <c r="L18" s="9">
        <v>0</v>
      </c>
      <c r="M18" s="9">
        <v>0</v>
      </c>
    </row>
    <row r="19" spans="1:13" ht="15" customHeight="1" x14ac:dyDescent="0.35">
      <c r="A19" s="10" t="s">
        <v>24</v>
      </c>
      <c r="B19" s="10"/>
      <c r="C19" s="9">
        <v>19.5</v>
      </c>
      <c r="D19" s="9">
        <v>19.5</v>
      </c>
      <c r="E19" s="9"/>
      <c r="F19" s="9">
        <v>0</v>
      </c>
      <c r="G19" s="9">
        <v>0</v>
      </c>
      <c r="H19" s="9"/>
      <c r="I19" s="14">
        <v>0.9</v>
      </c>
      <c r="J19" s="14">
        <v>0.9</v>
      </c>
      <c r="K19" s="9"/>
      <c r="L19" s="14">
        <v>0.5</v>
      </c>
      <c r="M19" s="14">
        <v>0.5</v>
      </c>
    </row>
    <row r="20" spans="1:13" x14ac:dyDescent="0.35">
      <c r="A20" s="10" t="s">
        <v>25</v>
      </c>
      <c r="B20" s="10"/>
      <c r="C20" s="9">
        <v>19</v>
      </c>
      <c r="D20" s="9">
        <v>19</v>
      </c>
      <c r="E20" s="9"/>
      <c r="F20" s="9">
        <v>0</v>
      </c>
      <c r="G20" s="9">
        <v>0</v>
      </c>
      <c r="H20" s="9"/>
      <c r="I20" s="14">
        <v>0.9</v>
      </c>
      <c r="J20" s="14">
        <v>0.9</v>
      </c>
      <c r="K20" s="9"/>
      <c r="L20" s="14">
        <v>0.1</v>
      </c>
      <c r="M20" s="14">
        <v>0.1</v>
      </c>
    </row>
    <row r="21" spans="1:13" ht="21" customHeight="1" x14ac:dyDescent="0.35">
      <c r="A21" s="3" t="s">
        <v>26</v>
      </c>
      <c r="B21" s="3"/>
      <c r="C21" s="9">
        <v>17</v>
      </c>
      <c r="D21" s="9">
        <v>17</v>
      </c>
      <c r="E21" s="7"/>
      <c r="F21" s="14">
        <v>0.5</v>
      </c>
      <c r="G21" s="14">
        <v>0.5</v>
      </c>
      <c r="H21" s="7"/>
      <c r="I21" s="14">
        <v>0.9</v>
      </c>
      <c r="J21" s="14">
        <v>0.9</v>
      </c>
      <c r="K21" s="7"/>
      <c r="L21" s="14">
        <v>0.5</v>
      </c>
      <c r="M21" s="14">
        <v>0.5</v>
      </c>
    </row>
    <row r="22" spans="1:13" ht="21" customHeight="1" x14ac:dyDescent="0.35">
      <c r="A22" s="3" t="s">
        <v>6</v>
      </c>
      <c r="B22" s="3"/>
      <c r="C22" s="9">
        <v>17.89909774040207</v>
      </c>
      <c r="D22" s="9">
        <v>17.852711906743892</v>
      </c>
      <c r="E22" s="7"/>
      <c r="F22" s="9">
        <v>5.3141354282631292E-3</v>
      </c>
      <c r="G22" s="9">
        <v>5.325392907221194E-3</v>
      </c>
      <c r="H22" s="7"/>
      <c r="I22" s="9">
        <v>0.9</v>
      </c>
      <c r="J22" s="9">
        <v>0.9</v>
      </c>
      <c r="K22" s="7"/>
      <c r="L22" s="9">
        <v>0.40712129491335819</v>
      </c>
      <c r="M22" s="9">
        <v>0.41495611704609253</v>
      </c>
    </row>
    <row r="23" spans="1:13" ht="15" customHeight="1" x14ac:dyDescent="0.35">
      <c r="A23" s="3" t="s">
        <v>7</v>
      </c>
      <c r="B23" s="3"/>
      <c r="C23" s="9">
        <v>17.851959017588168</v>
      </c>
      <c r="D23" s="9">
        <v>17.799765168450001</v>
      </c>
      <c r="E23" s="7"/>
      <c r="F23" s="9">
        <v>0</v>
      </c>
      <c r="G23" s="9">
        <v>0</v>
      </c>
      <c r="H23" s="7"/>
      <c r="I23" s="9">
        <v>0.8999999999999998</v>
      </c>
      <c r="J23" s="9">
        <v>0.90000000000000013</v>
      </c>
      <c r="K23" s="7"/>
      <c r="L23" s="9">
        <v>0.43395090819475074</v>
      </c>
      <c r="M23" s="9">
        <v>0.4437729656860015</v>
      </c>
    </row>
    <row r="24" spans="1:13" x14ac:dyDescent="0.35">
      <c r="A24" s="3" t="s">
        <v>8</v>
      </c>
      <c r="B24" s="3"/>
      <c r="C24" s="9">
        <v>18.275572108082184</v>
      </c>
      <c r="D24" s="9">
        <v>18.275572108082184</v>
      </c>
      <c r="E24" s="7"/>
      <c r="F24" s="9">
        <v>5.0323557525905623E-2</v>
      </c>
      <c r="G24" s="9">
        <v>5.0730181344149888E-2</v>
      </c>
      <c r="H24" s="7"/>
      <c r="I24" s="9">
        <v>0.89999999999999991</v>
      </c>
      <c r="J24" s="9">
        <v>0.9</v>
      </c>
      <c r="K24" s="7"/>
      <c r="L24" s="9">
        <v>0.31437709248975365</v>
      </c>
      <c r="M24" s="9">
        <v>0.30655283574413722</v>
      </c>
    </row>
    <row r="25" spans="1:13" ht="21" customHeight="1" thickBot="1" x14ac:dyDescent="0.4">
      <c r="A25" s="6" t="s">
        <v>9</v>
      </c>
      <c r="B25" s="6"/>
      <c r="C25" s="12">
        <v>17.516545776335548</v>
      </c>
      <c r="D25" s="12">
        <v>17.489896386195582</v>
      </c>
      <c r="E25" s="8"/>
      <c r="F25" s="12">
        <v>0.220885642096186</v>
      </c>
      <c r="G25" s="12">
        <v>0.21811806051916849</v>
      </c>
      <c r="H25" s="8"/>
      <c r="I25" s="12">
        <v>0.9</v>
      </c>
      <c r="J25" s="12">
        <v>0.9</v>
      </c>
      <c r="K25" s="8"/>
      <c r="L25" s="12">
        <v>0.4457008293087758</v>
      </c>
      <c r="M25" s="12">
        <v>0.44961510038456093</v>
      </c>
    </row>
    <row r="26" spans="1:13" ht="11.5" customHeight="1" x14ac:dyDescent="0.35">
      <c r="A26" s="2" t="s">
        <v>27</v>
      </c>
    </row>
    <row r="27" spans="1:13" ht="12" customHeight="1" x14ac:dyDescent="0.35">
      <c r="A27" s="2" t="s">
        <v>10</v>
      </c>
    </row>
    <row r="28" spans="1:13" ht="11.5" customHeight="1" x14ac:dyDescent="0.35">
      <c r="A28" s="13" t="s">
        <v>29</v>
      </c>
    </row>
    <row r="29" spans="1:13" ht="12.65" customHeight="1" x14ac:dyDescent="0.35">
      <c r="A29" s="2"/>
    </row>
  </sheetData>
  <mergeCells count="6">
    <mergeCell ref="C3:D3"/>
    <mergeCell ref="C4:D4"/>
    <mergeCell ref="F4:G4"/>
    <mergeCell ref="I4:J4"/>
    <mergeCell ref="L4:M4"/>
    <mergeCell ref="F3: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C8375-9CA3-4AFB-B8F9-0B5E7288EFC1}">
  <dimension ref="A1:S63"/>
  <sheetViews>
    <sheetView topLeftCell="A27" workbookViewId="0">
      <selection activeCell="J45" sqref="J45"/>
    </sheetView>
  </sheetViews>
  <sheetFormatPr defaultRowHeight="14.5" x14ac:dyDescent="0.35"/>
  <cols>
    <col min="1" max="1" width="5.7265625" customWidth="1"/>
    <col min="2" max="2" width="15" customWidth="1"/>
    <col min="3" max="5" width="10.36328125" bestFit="1" customWidth="1"/>
    <col min="8" max="9" width="10.08984375" bestFit="1" customWidth="1"/>
    <col min="14" max="14" width="14.7265625" bestFit="1" customWidth="1"/>
    <col min="17" max="17" width="1.453125" customWidth="1"/>
  </cols>
  <sheetData>
    <row r="1" spans="1:19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35">
      <c r="A3" s="3"/>
      <c r="B3" s="25" t="s">
        <v>9</v>
      </c>
      <c r="C3" s="3" t="s">
        <v>39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35">
      <c r="A4" s="3"/>
      <c r="B4" s="3"/>
      <c r="N4" s="3"/>
      <c r="O4" s="3"/>
      <c r="P4" s="3"/>
      <c r="Q4" s="3"/>
      <c r="R4" s="3"/>
      <c r="S4" s="3"/>
    </row>
    <row r="5" spans="1:19" x14ac:dyDescent="0.35">
      <c r="A5" s="3"/>
      <c r="B5" s="5" t="s">
        <v>31</v>
      </c>
      <c r="C5" s="5">
        <v>2011</v>
      </c>
      <c r="D5" s="5">
        <v>2012</v>
      </c>
      <c r="E5" s="5">
        <v>2013</v>
      </c>
      <c r="F5" s="5">
        <v>2014</v>
      </c>
      <c r="G5" s="5">
        <v>2015</v>
      </c>
      <c r="H5" s="5">
        <v>2016</v>
      </c>
      <c r="I5" s="5">
        <v>2017</v>
      </c>
      <c r="J5" s="5">
        <v>2018</v>
      </c>
      <c r="K5" s="5">
        <v>2019</v>
      </c>
      <c r="L5" s="5">
        <v>2020</v>
      </c>
      <c r="M5" s="5">
        <v>2021</v>
      </c>
      <c r="N5" s="22" t="s">
        <v>33</v>
      </c>
      <c r="O5" s="3"/>
      <c r="P5" s="3"/>
      <c r="Q5" s="3"/>
      <c r="R5" s="3"/>
      <c r="S5" s="3"/>
    </row>
    <row r="6" spans="1:19" x14ac:dyDescent="0.35">
      <c r="A6" s="3"/>
      <c r="B6" s="3" t="s">
        <v>11</v>
      </c>
      <c r="C6" s="3">
        <v>29</v>
      </c>
      <c r="D6" s="3">
        <v>29</v>
      </c>
      <c r="E6" s="3">
        <v>30</v>
      </c>
      <c r="F6" s="3">
        <v>33</v>
      </c>
      <c r="G6" s="3">
        <v>33</v>
      </c>
      <c r="H6" s="3">
        <v>32</v>
      </c>
      <c r="I6" s="3">
        <v>32</v>
      </c>
      <c r="J6" s="3">
        <v>32</v>
      </c>
      <c r="K6" s="3">
        <v>34</v>
      </c>
      <c r="L6" s="3">
        <v>32</v>
      </c>
      <c r="M6" s="3">
        <v>36</v>
      </c>
      <c r="N6" s="20">
        <f>M6-C6</f>
        <v>7</v>
      </c>
      <c r="O6" s="3"/>
      <c r="P6" s="3"/>
      <c r="Q6" s="3"/>
      <c r="R6" s="3"/>
      <c r="S6" s="3"/>
    </row>
    <row r="7" spans="1:19" x14ac:dyDescent="0.35">
      <c r="A7" s="3"/>
      <c r="B7" s="3" t="s">
        <v>12</v>
      </c>
      <c r="C7" s="3">
        <v>201</v>
      </c>
      <c r="D7" s="3">
        <v>206</v>
      </c>
      <c r="E7" s="3">
        <v>212</v>
      </c>
      <c r="F7" s="3">
        <v>223</v>
      </c>
      <c r="G7" s="3">
        <v>226</v>
      </c>
      <c r="H7" s="3">
        <v>231</v>
      </c>
      <c r="I7" s="3">
        <v>287</v>
      </c>
      <c r="J7" s="3">
        <v>215</v>
      </c>
      <c r="K7" s="3">
        <v>290</v>
      </c>
      <c r="L7" s="3">
        <v>43</v>
      </c>
      <c r="M7" s="3">
        <v>229</v>
      </c>
      <c r="N7" s="20">
        <f t="shared" ref="N7:N22" si="0">M7-C7</f>
        <v>28</v>
      </c>
      <c r="O7" s="3"/>
      <c r="P7" s="3"/>
      <c r="Q7" s="3"/>
      <c r="R7" s="3"/>
      <c r="S7" s="3"/>
    </row>
    <row r="8" spans="1:19" x14ac:dyDescent="0.35">
      <c r="A8" s="3"/>
      <c r="B8" s="3" t="s">
        <v>13</v>
      </c>
      <c r="C8" s="3">
        <v>238</v>
      </c>
      <c r="D8" s="3">
        <v>192</v>
      </c>
      <c r="E8" s="3">
        <v>212</v>
      </c>
      <c r="F8" s="3">
        <v>212</v>
      </c>
      <c r="G8" s="3">
        <v>220</v>
      </c>
      <c r="H8" s="3">
        <v>215</v>
      </c>
      <c r="I8" s="3">
        <v>223</v>
      </c>
      <c r="J8" s="3">
        <v>165</v>
      </c>
      <c r="K8" s="3">
        <v>170</v>
      </c>
      <c r="L8" s="3">
        <v>155</v>
      </c>
      <c r="M8" s="3">
        <v>186</v>
      </c>
      <c r="N8" s="20">
        <f t="shared" si="0"/>
        <v>-52</v>
      </c>
      <c r="O8" s="3"/>
      <c r="P8" s="3"/>
      <c r="Q8" s="3"/>
      <c r="R8" s="3"/>
      <c r="S8" s="3"/>
    </row>
    <row r="9" spans="1:19" x14ac:dyDescent="0.35">
      <c r="A9" s="3"/>
      <c r="B9" s="3" t="s">
        <v>14</v>
      </c>
      <c r="C9" s="3">
        <v>90</v>
      </c>
      <c r="D9" s="3">
        <v>91</v>
      </c>
      <c r="E9" s="3">
        <v>98</v>
      </c>
      <c r="F9" s="3">
        <v>166</v>
      </c>
      <c r="G9" s="3">
        <v>118</v>
      </c>
      <c r="H9" s="3">
        <v>119</v>
      </c>
      <c r="I9" s="3">
        <v>119</v>
      </c>
      <c r="J9" s="3">
        <v>139</v>
      </c>
      <c r="K9" s="3">
        <v>141</v>
      </c>
      <c r="L9" s="3">
        <v>131</v>
      </c>
      <c r="M9" s="3">
        <v>159</v>
      </c>
      <c r="N9" s="20">
        <f t="shared" si="0"/>
        <v>69</v>
      </c>
      <c r="O9" s="3"/>
      <c r="P9" s="3"/>
      <c r="Q9" s="3"/>
      <c r="R9" s="3"/>
      <c r="S9" s="3"/>
    </row>
    <row r="10" spans="1:19" x14ac:dyDescent="0.35">
      <c r="A10" s="3"/>
      <c r="B10" s="3" t="s">
        <v>15</v>
      </c>
      <c r="C10" s="3">
        <v>76</v>
      </c>
      <c r="D10" s="3">
        <v>78</v>
      </c>
      <c r="E10" s="3">
        <v>80</v>
      </c>
      <c r="F10" s="3">
        <v>92</v>
      </c>
      <c r="G10" s="3">
        <v>95</v>
      </c>
      <c r="H10" s="3">
        <v>94</v>
      </c>
      <c r="I10" s="3">
        <v>99</v>
      </c>
      <c r="J10" s="3">
        <v>109</v>
      </c>
      <c r="K10" s="3">
        <v>123</v>
      </c>
      <c r="L10" s="3">
        <v>113</v>
      </c>
      <c r="M10" s="3">
        <v>125</v>
      </c>
      <c r="N10" s="20">
        <f t="shared" si="0"/>
        <v>49</v>
      </c>
      <c r="O10" s="3"/>
      <c r="P10" s="3"/>
      <c r="Q10" s="3"/>
      <c r="R10" s="3"/>
      <c r="S10" s="3"/>
    </row>
    <row r="11" spans="1:19" x14ac:dyDescent="0.35">
      <c r="A11" s="3"/>
      <c r="B11" s="3" t="s">
        <v>16</v>
      </c>
      <c r="C11" s="3">
        <v>74</v>
      </c>
      <c r="D11" s="3">
        <v>77</v>
      </c>
      <c r="E11" s="3">
        <v>81</v>
      </c>
      <c r="F11" s="3">
        <v>84</v>
      </c>
      <c r="G11" s="3">
        <v>88</v>
      </c>
      <c r="H11" s="3">
        <v>88</v>
      </c>
      <c r="I11" s="3">
        <v>88</v>
      </c>
      <c r="J11" s="3">
        <v>90</v>
      </c>
      <c r="K11" s="3">
        <v>92</v>
      </c>
      <c r="L11" s="3">
        <v>87</v>
      </c>
      <c r="M11" s="3">
        <v>94</v>
      </c>
      <c r="N11" s="20">
        <f t="shared" si="0"/>
        <v>20</v>
      </c>
      <c r="O11" s="3"/>
      <c r="P11" s="3"/>
      <c r="Q11" s="3"/>
      <c r="R11" s="3"/>
      <c r="S11" s="3"/>
    </row>
    <row r="12" spans="1:19" x14ac:dyDescent="0.35">
      <c r="A12" s="3"/>
      <c r="B12" s="3" t="s">
        <v>17</v>
      </c>
      <c r="C12" s="3">
        <v>292</v>
      </c>
      <c r="D12" s="3">
        <v>339</v>
      </c>
      <c r="E12" s="3">
        <v>350</v>
      </c>
      <c r="F12" s="3">
        <v>413</v>
      </c>
      <c r="G12" s="3">
        <v>417</v>
      </c>
      <c r="H12" s="3">
        <v>413</v>
      </c>
      <c r="I12" s="3">
        <v>416</v>
      </c>
      <c r="J12" s="3">
        <v>388</v>
      </c>
      <c r="K12" s="3">
        <v>266</v>
      </c>
      <c r="L12" s="3">
        <v>281</v>
      </c>
      <c r="M12" s="3">
        <v>330</v>
      </c>
      <c r="N12" s="20">
        <f t="shared" si="0"/>
        <v>38</v>
      </c>
      <c r="O12" s="3"/>
      <c r="P12" s="3"/>
      <c r="Q12" s="3"/>
      <c r="R12" s="3"/>
      <c r="S12" s="3"/>
    </row>
    <row r="13" spans="1:19" x14ac:dyDescent="0.35">
      <c r="A13" s="3"/>
      <c r="B13" s="3" t="s">
        <v>18</v>
      </c>
      <c r="C13" s="3">
        <v>36</v>
      </c>
      <c r="D13" s="3">
        <v>38</v>
      </c>
      <c r="E13" s="3">
        <v>39</v>
      </c>
      <c r="F13" s="3">
        <v>47</v>
      </c>
      <c r="G13" s="3">
        <v>48</v>
      </c>
      <c r="H13" s="3">
        <v>51</v>
      </c>
      <c r="I13" s="3">
        <v>81</v>
      </c>
      <c r="J13" s="3">
        <v>112</v>
      </c>
      <c r="K13" s="3">
        <v>97</v>
      </c>
      <c r="L13" s="3">
        <v>92</v>
      </c>
      <c r="M13" s="3">
        <v>103</v>
      </c>
      <c r="N13" s="20">
        <f t="shared" si="0"/>
        <v>67</v>
      </c>
      <c r="O13" s="3"/>
      <c r="P13" s="3"/>
      <c r="Q13" s="3"/>
      <c r="R13" s="3"/>
      <c r="S13" s="3"/>
    </row>
    <row r="14" spans="1:19" x14ac:dyDescent="0.35">
      <c r="A14" s="3"/>
      <c r="B14" s="3" t="s">
        <v>19</v>
      </c>
      <c r="C14" s="3">
        <v>47</v>
      </c>
      <c r="D14" s="3">
        <v>48</v>
      </c>
      <c r="E14" s="3">
        <v>50</v>
      </c>
      <c r="F14" s="3">
        <v>65</v>
      </c>
      <c r="G14" s="3">
        <v>66</v>
      </c>
      <c r="H14" s="3">
        <v>66</v>
      </c>
      <c r="I14" s="3">
        <v>67</v>
      </c>
      <c r="J14" s="3">
        <v>119</v>
      </c>
      <c r="K14" s="3">
        <v>81</v>
      </c>
      <c r="L14" s="3">
        <v>74</v>
      </c>
      <c r="M14" s="3">
        <v>77</v>
      </c>
      <c r="N14" s="20">
        <f t="shared" si="0"/>
        <v>30</v>
      </c>
      <c r="O14" s="3"/>
      <c r="P14" s="3"/>
      <c r="Q14" s="3"/>
      <c r="R14" s="3"/>
      <c r="S14" s="3"/>
    </row>
    <row r="15" spans="1:19" x14ac:dyDescent="0.35">
      <c r="A15" s="3"/>
      <c r="B15" s="3" t="s">
        <v>20</v>
      </c>
      <c r="C15" s="3">
        <v>97</v>
      </c>
      <c r="D15" s="3">
        <v>141</v>
      </c>
      <c r="E15" s="3">
        <v>148</v>
      </c>
      <c r="F15" s="3">
        <v>218</v>
      </c>
      <c r="G15" s="3">
        <v>224</v>
      </c>
      <c r="H15" s="3">
        <v>224</v>
      </c>
      <c r="I15" s="3">
        <v>235</v>
      </c>
      <c r="J15" s="3">
        <v>260</v>
      </c>
      <c r="K15" s="3">
        <v>230</v>
      </c>
      <c r="L15" s="3">
        <v>235</v>
      </c>
      <c r="M15" s="3">
        <v>322</v>
      </c>
      <c r="N15" s="20">
        <f t="shared" si="0"/>
        <v>225</v>
      </c>
      <c r="O15" s="3"/>
      <c r="P15" s="3"/>
      <c r="Q15" s="3"/>
      <c r="R15" s="3"/>
      <c r="S15" s="3"/>
    </row>
    <row r="16" spans="1:19" x14ac:dyDescent="0.35">
      <c r="A16" s="3"/>
      <c r="B16" s="3" t="s">
        <v>21</v>
      </c>
      <c r="C16" s="3">
        <v>37</v>
      </c>
      <c r="D16" s="3">
        <v>37</v>
      </c>
      <c r="E16" s="3">
        <v>43</v>
      </c>
      <c r="F16" s="3">
        <v>73</v>
      </c>
      <c r="G16" s="3">
        <v>74</v>
      </c>
      <c r="H16" s="3">
        <v>75</v>
      </c>
      <c r="I16" s="3">
        <v>80</v>
      </c>
      <c r="J16" s="3">
        <v>79</v>
      </c>
      <c r="K16" s="3">
        <v>80</v>
      </c>
      <c r="L16" s="3">
        <v>71</v>
      </c>
      <c r="M16" s="3">
        <v>78</v>
      </c>
      <c r="N16" s="20">
        <f t="shared" si="0"/>
        <v>41</v>
      </c>
      <c r="O16" s="3"/>
      <c r="P16" s="3"/>
      <c r="Q16" s="3"/>
      <c r="R16" s="3"/>
      <c r="S16" s="3"/>
    </row>
    <row r="17" spans="1:19" x14ac:dyDescent="0.35">
      <c r="A17" s="3"/>
      <c r="B17" s="3" t="s">
        <v>22</v>
      </c>
      <c r="C17" s="3">
        <v>69</v>
      </c>
      <c r="D17" s="3">
        <v>69</v>
      </c>
      <c r="E17" s="3">
        <v>73</v>
      </c>
      <c r="F17" s="3">
        <v>81</v>
      </c>
      <c r="G17" s="3">
        <v>89</v>
      </c>
      <c r="H17" s="3">
        <v>94</v>
      </c>
      <c r="I17" s="3">
        <v>67</v>
      </c>
      <c r="J17" s="3">
        <v>67</v>
      </c>
      <c r="K17" s="3">
        <v>68</v>
      </c>
      <c r="L17" s="3">
        <v>64</v>
      </c>
      <c r="M17" s="3">
        <v>70</v>
      </c>
      <c r="N17" s="20">
        <f t="shared" si="0"/>
        <v>1</v>
      </c>
      <c r="O17" s="3"/>
      <c r="P17" s="3"/>
      <c r="Q17" s="3"/>
      <c r="R17" s="3"/>
      <c r="S17" s="3"/>
    </row>
    <row r="18" spans="1:19" x14ac:dyDescent="0.35">
      <c r="A18" s="3"/>
      <c r="B18" s="3" t="s">
        <v>23</v>
      </c>
      <c r="C18" s="3">
        <v>21</v>
      </c>
      <c r="D18" s="3">
        <v>28</v>
      </c>
      <c r="E18" s="3">
        <v>28</v>
      </c>
      <c r="F18" s="3">
        <v>33</v>
      </c>
      <c r="G18" s="3">
        <v>34</v>
      </c>
      <c r="H18" s="3">
        <v>34</v>
      </c>
      <c r="I18" s="3">
        <v>33</v>
      </c>
      <c r="J18" s="3">
        <v>23</v>
      </c>
      <c r="K18" s="3">
        <v>24</v>
      </c>
      <c r="L18" s="3">
        <v>21</v>
      </c>
      <c r="M18" s="3">
        <v>24</v>
      </c>
      <c r="N18" s="20">
        <f t="shared" si="0"/>
        <v>3</v>
      </c>
      <c r="O18" s="3"/>
      <c r="P18" s="3"/>
      <c r="Q18" s="3"/>
      <c r="R18" s="3"/>
      <c r="S18" s="3"/>
    </row>
    <row r="19" spans="1:19" x14ac:dyDescent="0.35">
      <c r="A19" s="3"/>
      <c r="B19" s="3" t="s">
        <v>24</v>
      </c>
      <c r="C19" s="3">
        <v>93</v>
      </c>
      <c r="D19" s="3">
        <v>94</v>
      </c>
      <c r="E19" s="3">
        <v>100</v>
      </c>
      <c r="F19" s="3">
        <v>113</v>
      </c>
      <c r="G19" s="3">
        <v>130</v>
      </c>
      <c r="H19" s="3">
        <v>130</v>
      </c>
      <c r="I19" s="3">
        <v>128</v>
      </c>
      <c r="J19" s="3">
        <v>102</v>
      </c>
      <c r="K19" s="3">
        <v>102</v>
      </c>
      <c r="L19" s="3">
        <v>93</v>
      </c>
      <c r="M19" s="3">
        <v>105</v>
      </c>
      <c r="N19" s="20">
        <f t="shared" si="0"/>
        <v>12</v>
      </c>
      <c r="O19" s="3"/>
      <c r="P19" s="3"/>
      <c r="Q19" s="3"/>
      <c r="R19" s="3"/>
      <c r="S19" s="3"/>
    </row>
    <row r="20" spans="1:19" x14ac:dyDescent="0.35">
      <c r="A20" s="3"/>
      <c r="B20" s="3" t="s">
        <v>25</v>
      </c>
      <c r="C20" s="3">
        <v>57</v>
      </c>
      <c r="D20" s="3">
        <v>59</v>
      </c>
      <c r="E20" s="3">
        <v>61</v>
      </c>
      <c r="F20" s="3">
        <v>68</v>
      </c>
      <c r="G20" s="3">
        <v>67</v>
      </c>
      <c r="H20" s="3">
        <v>72</v>
      </c>
      <c r="I20" s="3">
        <v>68</v>
      </c>
      <c r="J20" s="3">
        <v>82</v>
      </c>
      <c r="K20" s="3">
        <v>79</v>
      </c>
      <c r="L20" s="3">
        <v>71</v>
      </c>
      <c r="M20" s="3">
        <v>77</v>
      </c>
      <c r="N20" s="20">
        <f t="shared" si="0"/>
        <v>20</v>
      </c>
      <c r="O20" s="3"/>
      <c r="P20" s="3"/>
      <c r="Q20" s="3"/>
      <c r="R20" s="3"/>
      <c r="S20" s="3"/>
    </row>
    <row r="21" spans="1:19" x14ac:dyDescent="0.35">
      <c r="A21" s="3"/>
      <c r="B21" s="5" t="s">
        <v>26</v>
      </c>
      <c r="C21" s="5">
        <v>205</v>
      </c>
      <c r="D21" s="5">
        <v>209</v>
      </c>
      <c r="E21" s="5">
        <v>214</v>
      </c>
      <c r="F21" s="16">
        <v>1222</v>
      </c>
      <c r="G21" s="16">
        <v>1242</v>
      </c>
      <c r="H21" s="16">
        <v>1282</v>
      </c>
      <c r="I21" s="16">
        <v>1271</v>
      </c>
      <c r="J21" s="16">
        <v>1466</v>
      </c>
      <c r="K21" s="16">
        <v>1550</v>
      </c>
      <c r="L21" s="16">
        <v>1385</v>
      </c>
      <c r="M21" s="16">
        <v>1470</v>
      </c>
      <c r="N21" s="21">
        <f t="shared" si="0"/>
        <v>1265</v>
      </c>
      <c r="O21" s="3"/>
      <c r="P21" s="3"/>
      <c r="Q21" s="3"/>
      <c r="R21" s="3"/>
      <c r="S21" s="3"/>
    </row>
    <row r="22" spans="1:19" x14ac:dyDescent="0.35">
      <c r="A22" s="3"/>
      <c r="B22" s="3" t="s">
        <v>9</v>
      </c>
      <c r="C22" s="15">
        <v>1662</v>
      </c>
      <c r="D22" s="15">
        <v>1735</v>
      </c>
      <c r="E22" s="15">
        <v>1819</v>
      </c>
      <c r="F22" s="15">
        <v>3143</v>
      </c>
      <c r="G22" s="15">
        <v>3171</v>
      </c>
      <c r="H22" s="15">
        <v>3220</v>
      </c>
      <c r="I22" s="15">
        <v>3294</v>
      </c>
      <c r="J22" s="15">
        <v>3448</v>
      </c>
      <c r="K22" s="15">
        <v>3427</v>
      </c>
      <c r="L22" s="15">
        <v>2948</v>
      </c>
      <c r="M22" s="15">
        <v>3485</v>
      </c>
      <c r="N22" s="27">
        <f t="shared" si="0"/>
        <v>1823</v>
      </c>
      <c r="O22" s="3"/>
      <c r="P22" s="3"/>
      <c r="Q22" s="3"/>
      <c r="R22" s="3"/>
      <c r="S22" s="3"/>
    </row>
    <row r="23" spans="1:19" x14ac:dyDescent="0.35">
      <c r="A23" s="3"/>
      <c r="B23" s="3" t="s">
        <v>34</v>
      </c>
      <c r="C23" s="15">
        <v>28355</v>
      </c>
      <c r="D23" s="15">
        <v>28502</v>
      </c>
      <c r="E23" s="15">
        <v>28666</v>
      </c>
      <c r="F23" s="15">
        <v>28916</v>
      </c>
      <c r="G23" s="15">
        <v>28983</v>
      </c>
      <c r="H23" s="15">
        <v>29214</v>
      </c>
      <c r="I23" s="15">
        <v>29489</v>
      </c>
      <c r="J23" s="15">
        <v>29789</v>
      </c>
      <c r="K23" s="15">
        <v>29884</v>
      </c>
      <c r="L23" s="15">
        <v>30129</v>
      </c>
      <c r="M23" s="15">
        <v>30344</v>
      </c>
      <c r="N23" s="20">
        <f>M23-C23</f>
        <v>1989</v>
      </c>
      <c r="O23" s="3"/>
      <c r="P23" s="3"/>
      <c r="Q23" s="3"/>
      <c r="R23" s="3"/>
      <c r="S23" s="3"/>
    </row>
    <row r="24" spans="1:19" x14ac:dyDescent="0.35">
      <c r="A24" s="3"/>
      <c r="B24" s="19" t="s">
        <v>35</v>
      </c>
      <c r="C24" s="23">
        <f t="shared" ref="C24:M24" si="1">(C22*1000)/C23</f>
        <v>58.614001058014459</v>
      </c>
      <c r="D24" s="23">
        <f t="shared" si="1"/>
        <v>60.872921198512387</v>
      </c>
      <c r="E24" s="23">
        <f t="shared" si="1"/>
        <v>63.454964068931837</v>
      </c>
      <c r="F24" s="23">
        <f t="shared" si="1"/>
        <v>108.6941485682667</v>
      </c>
      <c r="G24" s="23">
        <f t="shared" si="1"/>
        <v>109.40896387537522</v>
      </c>
      <c r="H24" s="23">
        <f t="shared" si="1"/>
        <v>110.22112685698637</v>
      </c>
      <c r="I24" s="23">
        <f t="shared" si="1"/>
        <v>111.70266879175286</v>
      </c>
      <c r="J24" s="23">
        <f t="shared" si="1"/>
        <v>115.74742354560408</v>
      </c>
      <c r="K24" s="23">
        <f t="shared" si="1"/>
        <v>114.67675010038816</v>
      </c>
      <c r="L24" s="23">
        <f t="shared" si="1"/>
        <v>97.845929171230381</v>
      </c>
      <c r="M24" s="23">
        <f t="shared" si="1"/>
        <v>114.84972317426839</v>
      </c>
      <c r="N24" s="24">
        <f>M24-C24</f>
        <v>56.235722116253932</v>
      </c>
      <c r="O24" s="3"/>
      <c r="P24" s="3"/>
      <c r="Q24" s="3"/>
      <c r="R24" s="3"/>
      <c r="S24" s="3"/>
    </row>
    <row r="25" spans="1:19" x14ac:dyDescent="0.35">
      <c r="A25" s="3"/>
      <c r="B25" s="3" t="s">
        <v>40</v>
      </c>
      <c r="C25" s="3">
        <v>16</v>
      </c>
      <c r="D25" s="3">
        <v>16</v>
      </c>
      <c r="E25" s="3">
        <v>16</v>
      </c>
      <c r="F25" s="3">
        <v>16</v>
      </c>
      <c r="G25" s="3">
        <v>16</v>
      </c>
      <c r="H25" s="3">
        <v>16</v>
      </c>
      <c r="I25" s="3">
        <v>16</v>
      </c>
      <c r="J25" s="3">
        <v>16</v>
      </c>
      <c r="K25" s="3">
        <v>16</v>
      </c>
      <c r="L25" s="3">
        <v>16</v>
      </c>
      <c r="M25" s="3">
        <v>16</v>
      </c>
      <c r="N25" s="30">
        <f>M25-C25</f>
        <v>0</v>
      </c>
      <c r="O25" s="3"/>
      <c r="P25" s="3"/>
      <c r="Q25" s="3"/>
      <c r="R25" s="3"/>
      <c r="S25" s="3"/>
    </row>
    <row r="26" spans="1:19" x14ac:dyDescent="0.35">
      <c r="A26" s="3"/>
      <c r="B26" s="19" t="s">
        <v>41</v>
      </c>
      <c r="C26" s="28">
        <f>(C22*1000)/C25</f>
        <v>103875</v>
      </c>
      <c r="D26" s="28">
        <f t="shared" ref="D26:M26" si="2">(D22*1000)/D25</f>
        <v>108437.5</v>
      </c>
      <c r="E26" s="28">
        <f t="shared" si="2"/>
        <v>113687.5</v>
      </c>
      <c r="F26" s="28">
        <f t="shared" si="2"/>
        <v>196437.5</v>
      </c>
      <c r="G26" s="28">
        <f t="shared" si="2"/>
        <v>198187.5</v>
      </c>
      <c r="H26" s="28">
        <f t="shared" si="2"/>
        <v>201250</v>
      </c>
      <c r="I26" s="28">
        <f t="shared" si="2"/>
        <v>205875</v>
      </c>
      <c r="J26" s="28">
        <f t="shared" si="2"/>
        <v>215500</v>
      </c>
      <c r="K26" s="28">
        <f t="shared" si="2"/>
        <v>214187.5</v>
      </c>
      <c r="L26" s="28">
        <f t="shared" si="2"/>
        <v>184250</v>
      </c>
      <c r="M26" s="28">
        <f t="shared" si="2"/>
        <v>217812.5</v>
      </c>
      <c r="N26" s="29">
        <f>M26-C26</f>
        <v>113937.5</v>
      </c>
      <c r="O26" s="3"/>
      <c r="P26" s="3"/>
      <c r="Q26" s="3"/>
      <c r="R26" s="3"/>
      <c r="S26" s="3"/>
    </row>
    <row r="27" spans="1:19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x14ac:dyDescent="0.35">
      <c r="A29" s="3"/>
      <c r="B29" s="25" t="s">
        <v>36</v>
      </c>
      <c r="C29" s="15" t="s">
        <v>38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" customHeight="1" x14ac:dyDescent="0.35">
      <c r="A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x14ac:dyDescent="0.35">
      <c r="A31" s="3"/>
      <c r="B31" s="5"/>
      <c r="C31" s="5">
        <v>2011</v>
      </c>
      <c r="D31" s="5">
        <v>2012</v>
      </c>
      <c r="E31" s="5">
        <v>2013</v>
      </c>
      <c r="F31" s="5">
        <v>2014</v>
      </c>
      <c r="G31" s="5">
        <v>2015</v>
      </c>
      <c r="H31" s="5">
        <v>2016</v>
      </c>
      <c r="I31" s="5">
        <v>2017</v>
      </c>
      <c r="J31" s="5">
        <v>2018</v>
      </c>
      <c r="K31" s="5">
        <v>2019</v>
      </c>
      <c r="L31" s="5">
        <v>2020</v>
      </c>
      <c r="M31" s="5">
        <v>2021</v>
      </c>
      <c r="N31" s="22" t="s">
        <v>33</v>
      </c>
      <c r="O31" s="3"/>
      <c r="P31" s="3"/>
      <c r="Q31" s="3"/>
      <c r="R31" s="3"/>
      <c r="S31" s="3"/>
    </row>
    <row r="32" spans="1:19" x14ac:dyDescent="0.35">
      <c r="A32" s="3"/>
      <c r="B32" s="3" t="s">
        <v>37</v>
      </c>
      <c r="C32" s="15">
        <v>1199</v>
      </c>
      <c r="D32" s="15">
        <v>1270</v>
      </c>
      <c r="E32" s="15">
        <v>1363</v>
      </c>
      <c r="F32" s="15">
        <v>1512</v>
      </c>
      <c r="G32" s="15">
        <v>1603</v>
      </c>
      <c r="H32" s="15">
        <v>1670</v>
      </c>
      <c r="I32" s="15">
        <v>1774</v>
      </c>
      <c r="J32" s="15">
        <v>1813</v>
      </c>
      <c r="K32" s="15">
        <v>1871</v>
      </c>
      <c r="L32" s="15">
        <v>1950</v>
      </c>
      <c r="M32" s="15">
        <v>1960</v>
      </c>
      <c r="N32" s="27">
        <f>M32-C32</f>
        <v>761</v>
      </c>
      <c r="O32" s="3"/>
      <c r="P32" s="3"/>
      <c r="Q32" s="3"/>
      <c r="R32" s="3"/>
      <c r="S32" s="3"/>
    </row>
    <row r="33" spans="1:19" x14ac:dyDescent="0.35">
      <c r="A33" s="3"/>
      <c r="B33" s="3" t="s">
        <v>34</v>
      </c>
      <c r="C33" s="15">
        <v>5401267</v>
      </c>
      <c r="D33" s="15">
        <v>5426674</v>
      </c>
      <c r="E33" s="15">
        <v>5451270</v>
      </c>
      <c r="F33" s="15">
        <v>5471753</v>
      </c>
      <c r="G33" s="15">
        <v>5487308</v>
      </c>
      <c r="H33" s="15">
        <v>5503297</v>
      </c>
      <c r="I33" s="15">
        <v>5513130</v>
      </c>
      <c r="J33" s="15">
        <v>5517919</v>
      </c>
      <c r="K33" s="15">
        <v>5525292</v>
      </c>
      <c r="L33" s="15">
        <v>5533793</v>
      </c>
      <c r="M33" s="15">
        <v>5548241</v>
      </c>
      <c r="N33" s="20">
        <f>M33-C33</f>
        <v>146974</v>
      </c>
      <c r="O33" s="3"/>
      <c r="P33" s="3"/>
      <c r="Q33" s="3"/>
      <c r="R33" s="3"/>
      <c r="S33" s="3"/>
    </row>
    <row r="34" spans="1:19" x14ac:dyDescent="0.35">
      <c r="A34" s="3"/>
      <c r="B34" s="19" t="s">
        <v>35</v>
      </c>
      <c r="C34" s="23">
        <f>(C32*1000000)/C33</f>
        <v>221.98495278978061</v>
      </c>
      <c r="D34" s="23">
        <f t="shared" ref="D34:M34" si="3">(D32*1000000)/D33</f>
        <v>234.0291677738519</v>
      </c>
      <c r="E34" s="23">
        <f t="shared" si="3"/>
        <v>250.03347843713485</v>
      </c>
      <c r="F34" s="23">
        <f t="shared" si="3"/>
        <v>276.32826262442768</v>
      </c>
      <c r="G34" s="23">
        <f t="shared" si="3"/>
        <v>292.12867220137815</v>
      </c>
      <c r="H34" s="23">
        <f t="shared" si="3"/>
        <v>303.4544564830864</v>
      </c>
      <c r="I34" s="23">
        <f t="shared" si="3"/>
        <v>321.77728441012636</v>
      </c>
      <c r="J34" s="23">
        <f t="shared" si="3"/>
        <v>328.5658959473671</v>
      </c>
      <c r="K34" s="23">
        <f t="shared" si="3"/>
        <v>338.62463739472952</v>
      </c>
      <c r="L34" s="23">
        <f t="shared" si="3"/>
        <v>352.38036551060003</v>
      </c>
      <c r="M34" s="23">
        <f t="shared" si="3"/>
        <v>353.26511591691855</v>
      </c>
      <c r="N34" s="24">
        <f>M34-C34</f>
        <v>131.28016312713794</v>
      </c>
      <c r="O34" s="3"/>
      <c r="P34" s="3"/>
      <c r="Q34" s="3"/>
      <c r="R34" s="3"/>
      <c r="S34" s="3"/>
    </row>
    <row r="35" spans="1:19" x14ac:dyDescent="0.35">
      <c r="A35" s="3"/>
      <c r="B35" s="3" t="s">
        <v>40</v>
      </c>
      <c r="C35" s="3">
        <v>336</v>
      </c>
      <c r="D35" s="3">
        <v>336</v>
      </c>
      <c r="E35" s="3">
        <v>320</v>
      </c>
      <c r="F35" s="3">
        <v>320</v>
      </c>
      <c r="G35" s="3">
        <v>317</v>
      </c>
      <c r="H35" s="3">
        <v>313</v>
      </c>
      <c r="I35" s="3">
        <v>311</v>
      </c>
      <c r="J35" s="3">
        <v>311</v>
      </c>
      <c r="K35" s="3">
        <v>311</v>
      </c>
      <c r="L35" s="3">
        <v>311</v>
      </c>
      <c r="M35" s="3">
        <v>311</v>
      </c>
      <c r="N35" s="30">
        <f>M35-C35</f>
        <v>-25</v>
      </c>
      <c r="O35" s="3"/>
      <c r="P35" s="3"/>
      <c r="Q35" s="3"/>
      <c r="R35" s="3"/>
      <c r="S35" s="3"/>
    </row>
    <row r="36" spans="1:19" x14ac:dyDescent="0.35">
      <c r="A36" s="3"/>
      <c r="B36" s="19" t="s">
        <v>41</v>
      </c>
      <c r="C36" s="28">
        <f>(C32*1000000)/C35</f>
        <v>3568452.3809523811</v>
      </c>
      <c r="D36" s="28">
        <f t="shared" ref="D36:M36" si="4">(D32*1000000)/D35</f>
        <v>3779761.9047619049</v>
      </c>
      <c r="E36" s="28">
        <f t="shared" si="4"/>
        <v>4259375</v>
      </c>
      <c r="F36" s="28">
        <f t="shared" si="4"/>
        <v>4725000</v>
      </c>
      <c r="G36" s="28">
        <f t="shared" si="4"/>
        <v>5056782.3343848577</v>
      </c>
      <c r="H36" s="28">
        <f t="shared" si="4"/>
        <v>5335463.2587859426</v>
      </c>
      <c r="I36" s="28">
        <f t="shared" si="4"/>
        <v>5704180.0643086815</v>
      </c>
      <c r="J36" s="28">
        <f t="shared" si="4"/>
        <v>5829581.9935691319</v>
      </c>
      <c r="K36" s="28">
        <f t="shared" si="4"/>
        <v>6016077.1704180064</v>
      </c>
      <c r="L36" s="28">
        <f t="shared" si="4"/>
        <v>6270096.4630225077</v>
      </c>
      <c r="M36" s="28">
        <f t="shared" si="4"/>
        <v>6302250.8038585205</v>
      </c>
      <c r="N36" s="29">
        <f>M36-C36</f>
        <v>2733798.4229061394</v>
      </c>
      <c r="O36" s="3"/>
      <c r="P36" s="3"/>
      <c r="Q36" s="3"/>
      <c r="R36" s="3"/>
      <c r="S36" s="3"/>
    </row>
    <row r="37" spans="1:19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x14ac:dyDescent="0.35">
      <c r="A39" s="3"/>
      <c r="B39" s="40" t="s">
        <v>9</v>
      </c>
      <c r="C39" s="41">
        <v>2011</v>
      </c>
      <c r="D39" s="41">
        <v>2021</v>
      </c>
      <c r="E39" s="42" t="s">
        <v>32</v>
      </c>
      <c r="F39" s="3"/>
      <c r="J39" s="43"/>
      <c r="K39" s="3"/>
      <c r="L39" s="3"/>
      <c r="M39" s="3"/>
      <c r="N39" s="3"/>
      <c r="O39" s="3"/>
      <c r="P39" s="3"/>
      <c r="Q39" s="3"/>
      <c r="R39" s="3"/>
      <c r="S39" s="3"/>
    </row>
    <row r="40" spans="1:19" x14ac:dyDescent="0.35">
      <c r="B40" s="36" t="s">
        <v>37</v>
      </c>
      <c r="C40" s="34">
        <f>C22*1000</f>
        <v>1662000</v>
      </c>
      <c r="D40" s="34">
        <f>M22*1000</f>
        <v>3485000</v>
      </c>
      <c r="E40" s="38">
        <f>D40-C40</f>
        <v>1823000</v>
      </c>
      <c r="F40" s="3"/>
      <c r="G40" s="3"/>
      <c r="H40" s="34"/>
      <c r="I40" s="34"/>
      <c r="J40" s="34"/>
      <c r="K40" s="3"/>
      <c r="L40" s="3"/>
      <c r="M40" s="3"/>
      <c r="N40" s="3"/>
    </row>
    <row r="41" spans="1:19" x14ac:dyDescent="0.35">
      <c r="B41" s="36" t="s">
        <v>35</v>
      </c>
      <c r="C41" s="34">
        <f>C24</f>
        <v>58.614001058014459</v>
      </c>
      <c r="D41" s="34">
        <f>M24</f>
        <v>114.84972317426839</v>
      </c>
      <c r="E41" s="38">
        <f t="shared" ref="E41:E42" si="5">D41-C41</f>
        <v>56.235722116253932</v>
      </c>
      <c r="F41" s="3"/>
      <c r="G41" s="3"/>
      <c r="H41" s="34"/>
      <c r="I41" s="34"/>
      <c r="J41" s="34"/>
      <c r="K41" s="3"/>
      <c r="L41" s="3"/>
      <c r="M41" s="3"/>
      <c r="N41" s="3"/>
    </row>
    <row r="42" spans="1:19" x14ac:dyDescent="0.35">
      <c r="B42" s="37" t="s">
        <v>41</v>
      </c>
      <c r="C42" s="35">
        <f>C26</f>
        <v>103875</v>
      </c>
      <c r="D42" s="35">
        <f>M26</f>
        <v>217812.5</v>
      </c>
      <c r="E42" s="39">
        <f t="shared" si="5"/>
        <v>113937.5</v>
      </c>
      <c r="F42" s="3"/>
      <c r="G42" s="3"/>
      <c r="H42" s="34"/>
      <c r="I42" s="34"/>
      <c r="J42" s="34"/>
      <c r="K42" s="3"/>
      <c r="L42" s="3"/>
      <c r="M42" s="3"/>
      <c r="N42" s="3"/>
    </row>
    <row r="43" spans="1:19" x14ac:dyDescent="0.35">
      <c r="B43" s="3"/>
      <c r="C43" s="31"/>
      <c r="D43" s="31"/>
      <c r="E43" s="31"/>
      <c r="F43" s="3"/>
      <c r="G43" s="3"/>
      <c r="H43" s="3"/>
      <c r="I43" s="3"/>
      <c r="J43" s="3"/>
      <c r="K43" s="3"/>
      <c r="L43" s="3"/>
      <c r="M43" s="3"/>
      <c r="N43" s="3"/>
    </row>
    <row r="44" spans="1:19" x14ac:dyDescent="0.35">
      <c r="B44" s="40" t="s">
        <v>42</v>
      </c>
      <c r="C44" s="41">
        <v>2011</v>
      </c>
      <c r="D44" s="41">
        <v>2021</v>
      </c>
      <c r="E44" s="42" t="s">
        <v>32</v>
      </c>
      <c r="F44" s="3"/>
      <c r="G44" s="3"/>
      <c r="H44" s="3"/>
      <c r="I44" s="3"/>
      <c r="J44" s="3"/>
      <c r="K44" s="3"/>
      <c r="L44" s="3"/>
      <c r="M44" s="3"/>
      <c r="N44" s="3"/>
    </row>
    <row r="45" spans="1:19" x14ac:dyDescent="0.35">
      <c r="B45" s="36" t="s">
        <v>37</v>
      </c>
      <c r="C45" s="34">
        <f>C32*1000000</f>
        <v>1199000000</v>
      </c>
      <c r="D45" s="34">
        <f>M32*1000000</f>
        <v>1960000000</v>
      </c>
      <c r="E45" s="38">
        <f>D45-C45</f>
        <v>761000000</v>
      </c>
      <c r="F45" s="3"/>
      <c r="G45" s="3"/>
      <c r="H45" s="3"/>
      <c r="I45" s="3"/>
      <c r="J45" s="3"/>
      <c r="K45" s="3"/>
      <c r="L45" s="3"/>
      <c r="M45" s="3"/>
      <c r="N45" s="3"/>
    </row>
    <row r="46" spans="1:19" x14ac:dyDescent="0.35">
      <c r="B46" s="36" t="s">
        <v>35</v>
      </c>
      <c r="C46" s="34">
        <f>C34</f>
        <v>221.98495278978061</v>
      </c>
      <c r="D46" s="34">
        <f>M34</f>
        <v>353.26511591691855</v>
      </c>
      <c r="E46" s="38">
        <f t="shared" ref="E46:E47" si="6">D46-C46</f>
        <v>131.28016312713794</v>
      </c>
      <c r="F46" s="3"/>
      <c r="G46" s="3"/>
      <c r="H46" s="3"/>
      <c r="I46" s="3"/>
      <c r="J46" s="3"/>
      <c r="K46" s="3"/>
      <c r="L46" s="3"/>
      <c r="M46" s="3"/>
      <c r="N46" s="3"/>
    </row>
    <row r="47" spans="1:19" x14ac:dyDescent="0.35">
      <c r="B47" s="37" t="s">
        <v>41</v>
      </c>
      <c r="C47" s="35">
        <f>C36</f>
        <v>3568452.3809523811</v>
      </c>
      <c r="D47" s="35">
        <f>M36</f>
        <v>6302250.8038585205</v>
      </c>
      <c r="E47" s="39">
        <f t="shared" si="6"/>
        <v>2733798.4229061394</v>
      </c>
      <c r="F47" s="3"/>
      <c r="G47" s="3"/>
      <c r="H47" s="3"/>
      <c r="I47" s="3"/>
      <c r="J47" s="3"/>
      <c r="K47" s="3"/>
      <c r="L47" s="3"/>
      <c r="M47" s="3"/>
      <c r="N47" s="3"/>
    </row>
    <row r="48" spans="1:19" x14ac:dyDescent="0.35">
      <c r="B48" s="3"/>
      <c r="C48" s="31"/>
      <c r="D48" s="31"/>
      <c r="E48" s="31"/>
      <c r="F48" s="3"/>
      <c r="G48" s="3"/>
      <c r="H48" s="3"/>
      <c r="I48" s="3"/>
      <c r="J48" s="3"/>
      <c r="K48" s="3"/>
      <c r="L48" s="3"/>
      <c r="M48" s="3"/>
      <c r="N48" s="3"/>
    </row>
    <row r="49" spans="2:14" x14ac:dyDescent="0.35">
      <c r="B49" s="44" t="s">
        <v>43</v>
      </c>
      <c r="C49" s="45" t="s">
        <v>9</v>
      </c>
      <c r="D49" s="41" t="s">
        <v>42</v>
      </c>
      <c r="E49" s="42" t="s">
        <v>32</v>
      </c>
      <c r="F49" s="3"/>
      <c r="G49" s="3"/>
      <c r="H49" s="3"/>
      <c r="I49" s="3"/>
      <c r="J49" s="3"/>
      <c r="K49" s="3"/>
      <c r="L49" s="3"/>
      <c r="M49" s="3"/>
      <c r="N49" s="3"/>
    </row>
    <row r="50" spans="2:14" x14ac:dyDescent="0.35">
      <c r="B50" s="17" t="s">
        <v>37</v>
      </c>
      <c r="C50" s="20">
        <f>D40</f>
        <v>3485000</v>
      </c>
      <c r="D50" s="15">
        <f>D45</f>
        <v>1960000000</v>
      </c>
      <c r="E50" s="32">
        <f>D50-C50</f>
        <v>1956515000</v>
      </c>
      <c r="F50" s="3"/>
      <c r="G50" s="3"/>
      <c r="H50" s="3"/>
      <c r="I50" s="3"/>
      <c r="J50" s="3"/>
      <c r="K50" s="3"/>
      <c r="L50" s="3"/>
      <c r="M50" s="3"/>
      <c r="N50" s="3"/>
    </row>
    <row r="51" spans="2:14" x14ac:dyDescent="0.35">
      <c r="B51" s="17" t="s">
        <v>35</v>
      </c>
      <c r="C51" s="20">
        <f>D41</f>
        <v>114.84972317426839</v>
      </c>
      <c r="D51" s="15">
        <f>D46</f>
        <v>353.26511591691855</v>
      </c>
      <c r="E51" s="32">
        <f t="shared" ref="E51:E52" si="7">D51-C51</f>
        <v>238.41539274265017</v>
      </c>
      <c r="F51" s="3"/>
      <c r="G51" s="3"/>
      <c r="H51" s="3"/>
      <c r="I51" s="3"/>
      <c r="J51" s="3"/>
      <c r="K51" s="3"/>
      <c r="L51" s="3"/>
      <c r="M51" s="3"/>
      <c r="N51" s="3"/>
    </row>
    <row r="52" spans="2:14" x14ac:dyDescent="0.35">
      <c r="B52" s="18" t="s">
        <v>41</v>
      </c>
      <c r="C52" s="21">
        <f>D42</f>
        <v>217812.5</v>
      </c>
      <c r="D52" s="16">
        <f>D47</f>
        <v>6302250.8038585205</v>
      </c>
      <c r="E52" s="33">
        <f t="shared" si="7"/>
        <v>6084438.3038585205</v>
      </c>
      <c r="F52" s="3"/>
      <c r="G52" s="3"/>
      <c r="H52" s="3"/>
      <c r="I52" s="3"/>
      <c r="J52" s="3"/>
      <c r="K52" s="3"/>
      <c r="L52" s="3"/>
      <c r="M52" s="3"/>
      <c r="N52" s="3"/>
    </row>
    <row r="53" spans="2:14" x14ac:dyDescent="0.3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2:14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2:14" x14ac:dyDescent="0.35">
      <c r="E55" s="3"/>
      <c r="F55" s="46"/>
      <c r="G55" s="46"/>
      <c r="H55" s="46"/>
      <c r="I55" s="46"/>
      <c r="J55" s="3"/>
      <c r="K55" s="3"/>
      <c r="L55" s="3"/>
      <c r="M55" s="3"/>
      <c r="N55" s="3"/>
    </row>
    <row r="56" spans="2:14" x14ac:dyDescent="0.35">
      <c r="F56" s="47"/>
      <c r="G56" s="47"/>
      <c r="H56" s="47"/>
      <c r="I56" s="47"/>
    </row>
    <row r="57" spans="2:14" x14ac:dyDescent="0.35">
      <c r="F57" s="47"/>
      <c r="G57" s="47"/>
      <c r="H57" s="47"/>
      <c r="I57" s="47"/>
    </row>
    <row r="58" spans="2:14" x14ac:dyDescent="0.35">
      <c r="F58" s="47"/>
      <c r="G58" s="47"/>
      <c r="H58" s="47"/>
      <c r="I58" s="47"/>
    </row>
    <row r="59" spans="2:14" x14ac:dyDescent="0.35">
      <c r="F59" s="47"/>
      <c r="G59" s="47"/>
      <c r="H59" s="47"/>
      <c r="I59" s="47"/>
    </row>
    <row r="60" spans="2:14" x14ac:dyDescent="0.35">
      <c r="F60" s="47"/>
      <c r="G60" s="47"/>
      <c r="H60" s="47"/>
      <c r="I60" s="47"/>
    </row>
    <row r="61" spans="2:14" x14ac:dyDescent="0.35">
      <c r="F61" s="47"/>
      <c r="G61" s="47"/>
      <c r="H61" s="47"/>
      <c r="I61" s="47"/>
    </row>
    <row r="62" spans="2:14" x14ac:dyDescent="0.35">
      <c r="F62" s="94"/>
      <c r="G62" s="47"/>
      <c r="H62" s="94"/>
      <c r="I62" s="94"/>
    </row>
    <row r="63" spans="2:14" x14ac:dyDescent="0.35">
      <c r="F63" s="94"/>
      <c r="G63" s="47"/>
      <c r="H63" s="94"/>
      <c r="I63" s="94"/>
    </row>
  </sheetData>
  <mergeCells count="3">
    <mergeCell ref="F62:F63"/>
    <mergeCell ref="H62:H63"/>
    <mergeCell ref="I62:I6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B53D6-7219-4F95-A199-409C9104AD26}">
  <dimension ref="B2:O20"/>
  <sheetViews>
    <sheetView workbookViewId="0">
      <selection activeCell="E9" sqref="E9"/>
    </sheetView>
  </sheetViews>
  <sheetFormatPr defaultRowHeight="14.5" x14ac:dyDescent="0.35"/>
  <cols>
    <col min="1" max="1" width="4.90625" customWidth="1"/>
    <col min="2" max="2" width="31" customWidth="1"/>
    <col min="3" max="3" width="8.08984375" customWidth="1"/>
    <col min="4" max="4" width="8.6328125" customWidth="1"/>
    <col min="5" max="5" width="8" customWidth="1"/>
    <col min="6" max="6" width="7.81640625" customWidth="1"/>
    <col min="7" max="7" width="4.6328125" customWidth="1"/>
    <col min="8" max="8" width="5.26953125" customWidth="1"/>
    <col min="9" max="9" width="17.26953125" bestFit="1" customWidth="1"/>
    <col min="10" max="10" width="23.453125" bestFit="1" customWidth="1"/>
    <col min="11" max="11" width="19.1796875" bestFit="1" customWidth="1"/>
    <col min="12" max="12" width="20.453125" bestFit="1" customWidth="1"/>
    <col min="13" max="13" width="21.26953125" bestFit="1" customWidth="1"/>
    <col min="14" max="14" width="15.7265625" bestFit="1" customWidth="1"/>
    <col min="15" max="15" width="17.26953125" bestFit="1" customWidth="1"/>
  </cols>
  <sheetData>
    <row r="2" spans="2:15" x14ac:dyDescent="0.35">
      <c r="B2" s="75" t="s">
        <v>360</v>
      </c>
      <c r="C2" s="95" t="s">
        <v>359</v>
      </c>
      <c r="D2" s="96"/>
      <c r="E2" s="95" t="s">
        <v>349</v>
      </c>
      <c r="F2" s="96"/>
    </row>
    <row r="3" spans="2:15" x14ac:dyDescent="0.35">
      <c r="B3" s="62" t="s">
        <v>44</v>
      </c>
      <c r="C3" s="66" t="s">
        <v>346</v>
      </c>
      <c r="D3" s="68" t="s">
        <v>347</v>
      </c>
      <c r="E3" s="66" t="s">
        <v>346</v>
      </c>
      <c r="F3" s="71" t="s">
        <v>347</v>
      </c>
      <c r="I3" s="25" t="s">
        <v>351</v>
      </c>
      <c r="J3" s="25" t="s">
        <v>353</v>
      </c>
      <c r="K3" s="25" t="s">
        <v>354</v>
      </c>
      <c r="L3" s="25" t="s">
        <v>355</v>
      </c>
      <c r="M3" s="25" t="s">
        <v>49</v>
      </c>
      <c r="N3" s="25" t="s">
        <v>356</v>
      </c>
      <c r="O3" s="25" t="s">
        <v>357</v>
      </c>
    </row>
    <row r="4" spans="2:15" x14ac:dyDescent="0.35">
      <c r="B4" s="63" t="s">
        <v>45</v>
      </c>
      <c r="C4" s="61">
        <v>0</v>
      </c>
      <c r="D4" s="69">
        <v>0.01</v>
      </c>
      <c r="E4" s="61">
        <v>9.2999999999999992E-3</v>
      </c>
      <c r="F4" s="72">
        <v>1.9E-2</v>
      </c>
      <c r="G4" s="55"/>
    </row>
    <row r="5" spans="2:15" x14ac:dyDescent="0.35">
      <c r="B5" s="63" t="s">
        <v>352</v>
      </c>
      <c r="C5" s="61">
        <v>0</v>
      </c>
      <c r="D5" s="69">
        <v>5.0000000000000001E-3</v>
      </c>
      <c r="E5" s="61">
        <v>4.1000000000000003E-3</v>
      </c>
      <c r="F5" s="72">
        <v>0.01</v>
      </c>
      <c r="G5" s="55"/>
      <c r="I5" s="25" t="s">
        <v>349</v>
      </c>
      <c r="J5" s="3"/>
      <c r="K5" s="3"/>
      <c r="L5" s="3"/>
      <c r="M5" s="3"/>
      <c r="N5" s="3"/>
      <c r="O5" s="3"/>
    </row>
    <row r="6" spans="2:15" x14ac:dyDescent="0.35">
      <c r="B6" s="63" t="s">
        <v>46</v>
      </c>
      <c r="C6" s="61">
        <v>0</v>
      </c>
      <c r="D6" s="69">
        <v>0.06</v>
      </c>
      <c r="E6" s="61">
        <v>0.02</v>
      </c>
      <c r="F6" s="72">
        <v>0.06</v>
      </c>
      <c r="G6" s="55"/>
      <c r="I6" s="3" t="s">
        <v>346</v>
      </c>
      <c r="J6" s="3">
        <v>0.93</v>
      </c>
      <c r="K6" s="3">
        <v>0.41</v>
      </c>
      <c r="L6" s="26">
        <v>0.93</v>
      </c>
      <c r="M6" s="26">
        <v>0</v>
      </c>
      <c r="N6" s="26">
        <v>2</v>
      </c>
      <c r="O6" s="26">
        <v>0</v>
      </c>
    </row>
    <row r="7" spans="2:15" ht="24" x14ac:dyDescent="0.35">
      <c r="B7" s="63" t="s">
        <v>47</v>
      </c>
      <c r="C7" s="17"/>
      <c r="D7" s="19"/>
      <c r="E7" s="17"/>
      <c r="F7" s="73"/>
      <c r="G7" s="56"/>
      <c r="I7" s="3" t="s">
        <v>347</v>
      </c>
      <c r="J7" s="3">
        <v>1.9</v>
      </c>
      <c r="K7" s="3">
        <v>1</v>
      </c>
      <c r="L7" s="3">
        <v>2</v>
      </c>
      <c r="M7" s="3">
        <v>1.43</v>
      </c>
      <c r="N7" s="3">
        <v>6</v>
      </c>
      <c r="O7" s="3">
        <v>3.1</v>
      </c>
    </row>
    <row r="8" spans="2:15" x14ac:dyDescent="0.35">
      <c r="B8" s="63" t="s">
        <v>48</v>
      </c>
      <c r="C8" s="61">
        <v>8.9999999999999993E-3</v>
      </c>
      <c r="D8" s="69">
        <v>8.9999999999999993E-3</v>
      </c>
      <c r="E8" s="61">
        <v>9.2999999999999992E-3</v>
      </c>
      <c r="F8" s="72">
        <v>0.02</v>
      </c>
      <c r="G8" s="55"/>
      <c r="I8" s="3" t="s">
        <v>348</v>
      </c>
      <c r="J8" s="26">
        <v>1.1109215017064851</v>
      </c>
      <c r="K8" s="26">
        <v>0.53262798634812214</v>
      </c>
      <c r="L8" s="26">
        <v>1.1962798634812293</v>
      </c>
      <c r="M8" s="26">
        <v>8.1915708812260513E-2</v>
      </c>
      <c r="N8" s="26">
        <v>3.6015976331360946</v>
      </c>
      <c r="O8" s="26">
        <v>2.8980357142857236</v>
      </c>
    </row>
    <row r="9" spans="2:15" x14ac:dyDescent="0.35">
      <c r="B9" s="63" t="s">
        <v>49</v>
      </c>
      <c r="C9" s="61">
        <v>0</v>
      </c>
      <c r="D9" s="69">
        <v>1E-3</v>
      </c>
      <c r="E9" s="61">
        <v>0</v>
      </c>
      <c r="F9" s="72">
        <v>1.43E-2</v>
      </c>
      <c r="G9" s="55"/>
    </row>
    <row r="10" spans="2:15" x14ac:dyDescent="0.35">
      <c r="B10" s="64" t="s">
        <v>50</v>
      </c>
      <c r="C10" s="65">
        <v>0</v>
      </c>
      <c r="D10" s="70">
        <v>0.02</v>
      </c>
      <c r="E10" s="65">
        <v>0</v>
      </c>
      <c r="F10" s="74">
        <v>3.1E-2</v>
      </c>
      <c r="G10" s="55"/>
      <c r="I10" s="25" t="s">
        <v>350</v>
      </c>
      <c r="J10" s="3"/>
      <c r="K10" s="3"/>
      <c r="L10" s="3"/>
      <c r="M10" s="3"/>
      <c r="N10" s="3"/>
      <c r="O10" s="3"/>
    </row>
    <row r="11" spans="2:15" x14ac:dyDescent="0.35">
      <c r="B11" s="87" t="s">
        <v>348</v>
      </c>
      <c r="C11" s="90">
        <f>AVERAGE(C4:C10)</f>
        <v>1.4999999999999998E-3</v>
      </c>
      <c r="D11" s="89">
        <f t="shared" ref="D11:F11" si="0">AVERAGE(D4:D10)</f>
        <v>1.7499999999999998E-2</v>
      </c>
      <c r="E11" s="88">
        <f t="shared" si="0"/>
        <v>7.116666666666667E-3</v>
      </c>
      <c r="F11" s="89">
        <f t="shared" si="0"/>
        <v>2.5716666666666665E-2</v>
      </c>
      <c r="I11" s="3" t="s">
        <v>346</v>
      </c>
      <c r="J11" s="3">
        <v>0</v>
      </c>
      <c r="K11" s="3">
        <v>0</v>
      </c>
      <c r="L11" s="3">
        <v>0.9</v>
      </c>
      <c r="M11" s="3">
        <v>0</v>
      </c>
      <c r="N11" s="3">
        <v>0</v>
      </c>
      <c r="O11" s="3">
        <v>0</v>
      </c>
    </row>
    <row r="12" spans="2:15" x14ac:dyDescent="0.35">
      <c r="I12" s="3" t="s">
        <v>347</v>
      </c>
      <c r="J12" s="3">
        <v>1</v>
      </c>
      <c r="K12" s="3">
        <v>0.5</v>
      </c>
      <c r="L12" s="3">
        <v>0.9</v>
      </c>
      <c r="M12" s="3">
        <v>0.1</v>
      </c>
      <c r="N12" s="3">
        <v>6</v>
      </c>
      <c r="O12" s="3">
        <v>2</v>
      </c>
    </row>
    <row r="13" spans="2:15" x14ac:dyDescent="0.35">
      <c r="I13" s="3" t="s">
        <v>348</v>
      </c>
      <c r="J13" s="26">
        <v>0.43124999999999997</v>
      </c>
      <c r="K13" s="26">
        <v>7.4999999999999997E-2</v>
      </c>
      <c r="L13" s="26">
        <v>0.90000000000000024</v>
      </c>
      <c r="M13" s="26">
        <v>7.6923076923076927E-3</v>
      </c>
      <c r="N13" s="26">
        <v>1.2999999999999998</v>
      </c>
      <c r="O13" s="26">
        <v>0.9285714285714286</v>
      </c>
    </row>
    <row r="16" spans="2:15" x14ac:dyDescent="0.35">
      <c r="M16" s="3"/>
    </row>
    <row r="17" spans="13:13" x14ac:dyDescent="0.35">
      <c r="M17" s="3"/>
    </row>
    <row r="18" spans="13:13" x14ac:dyDescent="0.35">
      <c r="M18" s="3"/>
    </row>
    <row r="19" spans="13:13" x14ac:dyDescent="0.35">
      <c r="M19" s="26"/>
    </row>
    <row r="20" spans="13:13" x14ac:dyDescent="0.35">
      <c r="M20" s="3"/>
    </row>
  </sheetData>
  <mergeCells count="2">
    <mergeCell ref="C2:D2"/>
    <mergeCell ref="E2:F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04C8A-37B1-4396-857D-D366BBA8EE77}">
  <dimension ref="B2:K299"/>
  <sheetViews>
    <sheetView workbookViewId="0">
      <selection activeCell="Q27" sqref="Q27"/>
    </sheetView>
  </sheetViews>
  <sheetFormatPr defaultRowHeight="14.5" x14ac:dyDescent="0.35"/>
  <cols>
    <col min="2" max="2" width="8.7265625" style="57"/>
    <col min="3" max="3" width="14.81640625" style="3" bestFit="1" customWidth="1"/>
    <col min="4" max="4" width="23.453125" style="3" bestFit="1" customWidth="1"/>
    <col min="5" max="5" width="19.1796875" style="3" bestFit="1" customWidth="1"/>
    <col min="6" max="6" width="20.453125" style="3" bestFit="1" customWidth="1"/>
    <col min="7" max="7" width="21.26953125" style="3" bestFit="1" customWidth="1"/>
    <col min="8" max="8" width="15.7265625" style="3" bestFit="1" customWidth="1"/>
    <col min="9" max="9" width="17.26953125" style="3" bestFit="1" customWidth="1"/>
  </cols>
  <sheetData>
    <row r="2" spans="2:11" x14ac:dyDescent="0.35">
      <c r="C2" s="49" t="s">
        <v>346</v>
      </c>
      <c r="D2" s="76">
        <f t="shared" ref="D2:I2" si="0">MIN(D7:D299)</f>
        <v>0.93</v>
      </c>
      <c r="E2" s="76">
        <f t="shared" si="0"/>
        <v>0.41</v>
      </c>
      <c r="F2" s="76">
        <f t="shared" si="0"/>
        <v>0.93</v>
      </c>
      <c r="G2" s="76">
        <f t="shared" si="0"/>
        <v>0</v>
      </c>
      <c r="H2" s="76">
        <f t="shared" si="0"/>
        <v>2</v>
      </c>
      <c r="I2" s="77">
        <f t="shared" si="0"/>
        <v>0</v>
      </c>
      <c r="K2" s="60" t="s">
        <v>358</v>
      </c>
    </row>
    <row r="3" spans="2:11" x14ac:dyDescent="0.35">
      <c r="C3" s="17" t="s">
        <v>347</v>
      </c>
      <c r="D3" s="26">
        <f t="shared" ref="D3:I3" si="1">MAX(D7:D299)</f>
        <v>1.9</v>
      </c>
      <c r="E3" s="26">
        <f t="shared" si="1"/>
        <v>1</v>
      </c>
      <c r="F3" s="26">
        <f t="shared" si="1"/>
        <v>2</v>
      </c>
      <c r="G3" s="26">
        <f t="shared" si="1"/>
        <v>1.43</v>
      </c>
      <c r="H3" s="26">
        <f t="shared" si="1"/>
        <v>6</v>
      </c>
      <c r="I3" s="78">
        <f t="shared" si="1"/>
        <v>3.1</v>
      </c>
    </row>
    <row r="4" spans="2:11" x14ac:dyDescent="0.35">
      <c r="C4" s="18" t="s">
        <v>348</v>
      </c>
      <c r="D4" s="79">
        <f>AVERAGE(D7:D299)</f>
        <v>1.1109215017064851</v>
      </c>
      <c r="E4" s="79">
        <f t="shared" ref="E4:I4" si="2">AVERAGE(E7:E299)</f>
        <v>0.53262798634812214</v>
      </c>
      <c r="F4" s="79">
        <f t="shared" si="2"/>
        <v>1.1962798634812293</v>
      </c>
      <c r="G4" s="79">
        <f t="shared" si="2"/>
        <v>8.1915708812260513E-2</v>
      </c>
      <c r="H4" s="79">
        <f t="shared" si="2"/>
        <v>3.6015976331360946</v>
      </c>
      <c r="I4" s="80">
        <f t="shared" si="2"/>
        <v>2.8980357142857236</v>
      </c>
    </row>
    <row r="6" spans="2:11" x14ac:dyDescent="0.35">
      <c r="B6" s="58" t="s">
        <v>51</v>
      </c>
      <c r="C6" s="25" t="s">
        <v>52</v>
      </c>
      <c r="D6" s="25" t="s">
        <v>353</v>
      </c>
      <c r="E6" s="25" t="s">
        <v>354</v>
      </c>
      <c r="F6" s="25" t="s">
        <v>355</v>
      </c>
      <c r="G6" s="25" t="s">
        <v>49</v>
      </c>
      <c r="H6" s="25" t="s">
        <v>356</v>
      </c>
      <c r="I6" s="25" t="s">
        <v>357</v>
      </c>
    </row>
    <row r="7" spans="2:11" x14ac:dyDescent="0.35">
      <c r="B7" s="57">
        <v>20</v>
      </c>
      <c r="C7" s="3" t="s">
        <v>53</v>
      </c>
      <c r="D7" s="3">
        <v>1.1000000000000001</v>
      </c>
      <c r="E7" s="3">
        <v>0.65</v>
      </c>
      <c r="F7" s="3">
        <v>1.25</v>
      </c>
      <c r="G7" s="3">
        <v>0</v>
      </c>
      <c r="H7" s="3">
        <v>6</v>
      </c>
      <c r="I7" s="3">
        <v>3.1</v>
      </c>
    </row>
    <row r="8" spans="2:11" x14ac:dyDescent="0.35">
      <c r="B8" s="57">
        <v>5</v>
      </c>
      <c r="C8" s="3" t="s">
        <v>54</v>
      </c>
      <c r="D8" s="3">
        <v>0.93</v>
      </c>
      <c r="E8" s="3">
        <v>0.5</v>
      </c>
      <c r="F8" s="3">
        <v>1.5</v>
      </c>
      <c r="G8" s="3">
        <v>0</v>
      </c>
      <c r="H8" s="3">
        <v>3</v>
      </c>
      <c r="I8" s="3">
        <v>3.1</v>
      </c>
    </row>
    <row r="9" spans="2:11" x14ac:dyDescent="0.35">
      <c r="B9" s="57">
        <v>9</v>
      </c>
      <c r="C9" s="3" t="s">
        <v>55</v>
      </c>
      <c r="D9" s="3">
        <v>1.03</v>
      </c>
      <c r="E9" s="3">
        <v>0.55000000000000004</v>
      </c>
      <c r="F9" s="3">
        <v>1.03</v>
      </c>
      <c r="G9" s="3">
        <v>0.3</v>
      </c>
      <c r="I9" s="3">
        <v>3.1</v>
      </c>
    </row>
    <row r="10" spans="2:11" x14ac:dyDescent="0.35">
      <c r="B10" s="57">
        <v>10</v>
      </c>
      <c r="C10" s="3" t="s">
        <v>56</v>
      </c>
      <c r="D10" s="3">
        <v>0.99</v>
      </c>
      <c r="E10" s="3">
        <v>0.51</v>
      </c>
      <c r="F10" s="3">
        <v>1.21</v>
      </c>
      <c r="G10" s="3">
        <v>0</v>
      </c>
      <c r="I10" s="3">
        <v>0.95</v>
      </c>
    </row>
    <row r="11" spans="2:11" x14ac:dyDescent="0.35">
      <c r="B11" s="57">
        <v>16</v>
      </c>
      <c r="C11" s="3" t="s">
        <v>57</v>
      </c>
      <c r="D11" s="3">
        <v>0.93</v>
      </c>
      <c r="E11" s="3">
        <v>0.45</v>
      </c>
      <c r="F11" s="3">
        <v>1.25</v>
      </c>
      <c r="G11" s="3">
        <v>0.75</v>
      </c>
      <c r="H11" s="3">
        <v>3</v>
      </c>
      <c r="I11" s="3">
        <v>3.1</v>
      </c>
    </row>
    <row r="12" spans="2:11" x14ac:dyDescent="0.35">
      <c r="B12" s="57">
        <v>18</v>
      </c>
      <c r="C12" s="3" t="s">
        <v>58</v>
      </c>
      <c r="D12" s="3">
        <v>1.1000000000000001</v>
      </c>
      <c r="E12" s="3">
        <v>0.7</v>
      </c>
      <c r="F12" s="3">
        <v>1.5</v>
      </c>
      <c r="G12" s="3">
        <v>0</v>
      </c>
      <c r="H12" s="3">
        <v>5</v>
      </c>
      <c r="I12" s="3">
        <v>3.1</v>
      </c>
    </row>
    <row r="13" spans="2:11" x14ac:dyDescent="0.35">
      <c r="B13" s="57">
        <v>19</v>
      </c>
      <c r="C13" s="3" t="s">
        <v>59</v>
      </c>
      <c r="D13" s="3">
        <v>1.2</v>
      </c>
      <c r="E13" s="3">
        <v>0.6</v>
      </c>
      <c r="F13" s="3">
        <v>1.2</v>
      </c>
      <c r="G13" s="3">
        <v>0</v>
      </c>
    </row>
    <row r="14" spans="2:11" x14ac:dyDescent="0.35">
      <c r="B14" s="57">
        <v>604</v>
      </c>
      <c r="C14" s="3" t="s">
        <v>60</v>
      </c>
      <c r="D14" s="3">
        <v>1.05</v>
      </c>
      <c r="E14" s="3">
        <v>0.55000000000000004</v>
      </c>
      <c r="F14" s="3">
        <v>1.05</v>
      </c>
      <c r="G14" s="3">
        <v>0</v>
      </c>
      <c r="H14" s="3">
        <v>3</v>
      </c>
    </row>
    <row r="15" spans="2:11" x14ac:dyDescent="0.35">
      <c r="B15" s="57">
        <v>609</v>
      </c>
      <c r="C15" s="3" t="s">
        <v>61</v>
      </c>
      <c r="D15" s="3">
        <v>0.93</v>
      </c>
      <c r="E15" s="3">
        <v>0.5</v>
      </c>
      <c r="F15" s="3">
        <v>1.1000000000000001</v>
      </c>
      <c r="G15" s="3">
        <v>0</v>
      </c>
      <c r="H15" s="3">
        <v>6</v>
      </c>
      <c r="I15" s="3">
        <v>3.1</v>
      </c>
    </row>
    <row r="16" spans="2:11" x14ac:dyDescent="0.35">
      <c r="B16" s="57">
        <v>611</v>
      </c>
      <c r="C16" s="3" t="s">
        <v>62</v>
      </c>
      <c r="D16" s="3">
        <v>1</v>
      </c>
      <c r="E16" s="3">
        <v>0.5</v>
      </c>
      <c r="F16" s="3">
        <v>1</v>
      </c>
      <c r="G16" s="3">
        <v>0</v>
      </c>
      <c r="H16" s="3">
        <v>4</v>
      </c>
      <c r="I16" s="3">
        <v>1</v>
      </c>
    </row>
    <row r="17" spans="2:9" x14ac:dyDescent="0.35">
      <c r="B17" s="57">
        <v>638</v>
      </c>
      <c r="C17" s="3" t="s">
        <v>63</v>
      </c>
      <c r="D17" s="3">
        <v>1.3</v>
      </c>
      <c r="E17" s="3">
        <v>0.5</v>
      </c>
      <c r="F17" s="3">
        <v>1.3</v>
      </c>
      <c r="G17" s="3">
        <v>0</v>
      </c>
      <c r="I17" s="3">
        <v>3.1</v>
      </c>
    </row>
    <row r="18" spans="2:9" x14ac:dyDescent="0.35">
      <c r="B18" s="57">
        <v>678</v>
      </c>
      <c r="C18" s="3" t="s">
        <v>64</v>
      </c>
      <c r="D18" s="3">
        <v>1.2</v>
      </c>
      <c r="E18" s="3">
        <v>0.55000000000000004</v>
      </c>
      <c r="F18" s="3">
        <v>1.2</v>
      </c>
      <c r="G18" s="3">
        <v>0</v>
      </c>
      <c r="H18" s="3">
        <v>3</v>
      </c>
      <c r="I18" s="3">
        <v>3.1</v>
      </c>
    </row>
    <row r="19" spans="2:9" x14ac:dyDescent="0.35">
      <c r="B19" s="57">
        <v>218</v>
      </c>
      <c r="C19" s="3" t="s">
        <v>65</v>
      </c>
      <c r="D19" s="3">
        <v>0.93</v>
      </c>
      <c r="E19" s="3">
        <v>0.5</v>
      </c>
      <c r="F19" s="3">
        <v>1</v>
      </c>
      <c r="G19" s="3">
        <v>0</v>
      </c>
      <c r="I19" s="3">
        <v>3.1</v>
      </c>
    </row>
    <row r="20" spans="2:9" x14ac:dyDescent="0.35">
      <c r="B20" s="57">
        <v>148</v>
      </c>
      <c r="C20" s="3" t="s">
        <v>66</v>
      </c>
      <c r="D20" s="3">
        <v>1.35</v>
      </c>
      <c r="E20" s="3">
        <v>0.55000000000000004</v>
      </c>
      <c r="F20" s="3">
        <v>1.1499999999999999</v>
      </c>
      <c r="G20" s="3">
        <v>0</v>
      </c>
      <c r="H20" s="3">
        <v>3</v>
      </c>
    </row>
    <row r="21" spans="2:9" x14ac:dyDescent="0.35">
      <c r="B21" s="57">
        <v>46</v>
      </c>
      <c r="C21" s="3" t="s">
        <v>67</v>
      </c>
      <c r="D21" s="3">
        <v>1</v>
      </c>
      <c r="E21" s="3">
        <v>0.7</v>
      </c>
      <c r="F21" s="3">
        <v>1.3</v>
      </c>
      <c r="G21" s="3">
        <v>0</v>
      </c>
      <c r="H21" s="3">
        <v>2</v>
      </c>
    </row>
    <row r="22" spans="2:9" x14ac:dyDescent="0.35">
      <c r="B22" s="57">
        <v>47</v>
      </c>
      <c r="C22" s="3" t="s">
        <v>68</v>
      </c>
      <c r="D22" s="3">
        <v>1.05</v>
      </c>
      <c r="E22" s="3">
        <v>0.55000000000000004</v>
      </c>
      <c r="F22" s="3">
        <v>1.1499999999999999</v>
      </c>
      <c r="G22" s="3">
        <v>0</v>
      </c>
      <c r="H22" s="3">
        <v>3</v>
      </c>
      <c r="I22" s="3">
        <v>0.93</v>
      </c>
    </row>
    <row r="23" spans="2:9" x14ac:dyDescent="0.35">
      <c r="B23" s="57">
        <v>49</v>
      </c>
      <c r="C23" s="3" t="s">
        <v>69</v>
      </c>
      <c r="D23" s="3">
        <v>1</v>
      </c>
      <c r="E23" s="3">
        <v>0.41</v>
      </c>
      <c r="F23" s="3">
        <v>1</v>
      </c>
      <c r="G23" s="3">
        <v>0</v>
      </c>
      <c r="H23" s="3">
        <v>4.43</v>
      </c>
    </row>
    <row r="24" spans="2:9" x14ac:dyDescent="0.35">
      <c r="B24" s="57">
        <v>989</v>
      </c>
      <c r="C24" s="3" t="s">
        <v>70</v>
      </c>
      <c r="D24" s="3">
        <v>1.3</v>
      </c>
      <c r="E24" s="3">
        <v>0.5</v>
      </c>
      <c r="F24" s="3">
        <v>1.3</v>
      </c>
      <c r="G24" s="3">
        <v>0</v>
      </c>
      <c r="I24" s="3">
        <v>3.1</v>
      </c>
    </row>
    <row r="25" spans="2:9" x14ac:dyDescent="0.35">
      <c r="B25" s="57">
        <v>50</v>
      </c>
      <c r="C25" s="3" t="s">
        <v>71</v>
      </c>
      <c r="D25" s="3">
        <v>1.1000000000000001</v>
      </c>
      <c r="E25" s="3">
        <v>0.6</v>
      </c>
      <c r="F25" s="3">
        <v>1.1000000000000001</v>
      </c>
      <c r="G25" s="3">
        <v>0</v>
      </c>
      <c r="H25" s="3">
        <v>3</v>
      </c>
      <c r="I25" s="3">
        <v>3.1</v>
      </c>
    </row>
    <row r="26" spans="2:9" x14ac:dyDescent="0.35">
      <c r="B26" s="57">
        <v>51</v>
      </c>
      <c r="C26" s="3" t="s">
        <v>72</v>
      </c>
      <c r="D26" s="3">
        <v>1.2</v>
      </c>
      <c r="E26" s="3">
        <v>0.5</v>
      </c>
      <c r="F26" s="3">
        <v>1.5</v>
      </c>
      <c r="G26" s="3">
        <v>0</v>
      </c>
      <c r="I26" s="3">
        <v>3.1</v>
      </c>
    </row>
    <row r="27" spans="2:9" x14ac:dyDescent="0.35">
      <c r="B27" s="57">
        <v>52</v>
      </c>
      <c r="C27" s="3" t="s">
        <v>73</v>
      </c>
      <c r="D27" s="3">
        <v>1</v>
      </c>
      <c r="E27" s="3">
        <v>0.65</v>
      </c>
      <c r="F27" s="3">
        <v>1.1499999999999999</v>
      </c>
      <c r="G27" s="3">
        <v>0</v>
      </c>
      <c r="I27" s="3">
        <v>3.1</v>
      </c>
    </row>
    <row r="28" spans="2:9" x14ac:dyDescent="0.35">
      <c r="B28" s="57">
        <v>61</v>
      </c>
      <c r="C28" s="3" t="s">
        <v>74</v>
      </c>
      <c r="D28" s="3">
        <v>1.4</v>
      </c>
      <c r="E28" s="3">
        <v>0.41</v>
      </c>
      <c r="F28" s="3">
        <v>1.41</v>
      </c>
      <c r="G28" s="3">
        <v>0</v>
      </c>
      <c r="I28" s="3">
        <v>3.1</v>
      </c>
    </row>
    <row r="29" spans="2:9" x14ac:dyDescent="0.35">
      <c r="B29" s="57">
        <v>75</v>
      </c>
      <c r="C29" s="3" t="s">
        <v>75</v>
      </c>
      <c r="D29" s="3">
        <v>1.25</v>
      </c>
      <c r="E29" s="3">
        <v>0.55000000000000004</v>
      </c>
      <c r="F29" s="3">
        <v>1.1499999999999999</v>
      </c>
      <c r="G29" s="3">
        <v>0</v>
      </c>
      <c r="I29" s="3">
        <v>2.85</v>
      </c>
    </row>
    <row r="30" spans="2:9" x14ac:dyDescent="0.35">
      <c r="B30" s="57">
        <v>235</v>
      </c>
      <c r="C30" s="3" t="s">
        <v>76</v>
      </c>
      <c r="D30" s="3">
        <v>0.93</v>
      </c>
      <c r="E30" s="3">
        <v>0.41</v>
      </c>
      <c r="F30" s="3">
        <v>0.93</v>
      </c>
      <c r="G30" s="3">
        <v>0.93</v>
      </c>
      <c r="H30" s="3">
        <v>3.93</v>
      </c>
    </row>
    <row r="31" spans="2:9" x14ac:dyDescent="0.35">
      <c r="B31" s="57">
        <v>304</v>
      </c>
      <c r="C31" s="3" t="s">
        <v>77</v>
      </c>
      <c r="D31" s="3">
        <v>0.93</v>
      </c>
      <c r="E31" s="3">
        <v>0.41</v>
      </c>
      <c r="F31" s="3">
        <v>0.98</v>
      </c>
    </row>
    <row r="32" spans="2:9" x14ac:dyDescent="0.35">
      <c r="B32" s="57">
        <v>69</v>
      </c>
      <c r="C32" s="3" t="s">
        <v>78</v>
      </c>
      <c r="D32" s="3">
        <v>1.35</v>
      </c>
      <c r="E32" s="3">
        <v>0.75</v>
      </c>
      <c r="F32" s="3">
        <v>1.35</v>
      </c>
      <c r="G32" s="3">
        <v>0.3</v>
      </c>
      <c r="H32" s="3">
        <v>5</v>
      </c>
      <c r="I32" s="3">
        <v>3.1</v>
      </c>
    </row>
    <row r="33" spans="2:9" x14ac:dyDescent="0.35">
      <c r="B33" s="57">
        <v>71</v>
      </c>
      <c r="C33" s="3" t="s">
        <v>79</v>
      </c>
      <c r="D33" s="3">
        <v>1.05</v>
      </c>
      <c r="E33" s="3">
        <v>0.6</v>
      </c>
      <c r="F33" s="3">
        <v>1.3</v>
      </c>
      <c r="G33" s="3">
        <v>0</v>
      </c>
      <c r="H33" s="3">
        <v>3</v>
      </c>
      <c r="I33" s="3">
        <v>3.1</v>
      </c>
    </row>
    <row r="34" spans="2:9" x14ac:dyDescent="0.35">
      <c r="B34" s="57">
        <v>74</v>
      </c>
      <c r="C34" s="3" t="s">
        <v>80</v>
      </c>
      <c r="D34" s="3">
        <v>1.3</v>
      </c>
      <c r="E34" s="3">
        <v>0.6</v>
      </c>
      <c r="F34" s="3">
        <v>1.6</v>
      </c>
      <c r="G34" s="3">
        <v>0.4</v>
      </c>
      <c r="I34" s="3">
        <v>3.1</v>
      </c>
    </row>
    <row r="35" spans="2:9" x14ac:dyDescent="0.35">
      <c r="B35" s="57">
        <v>78</v>
      </c>
      <c r="C35" s="3" t="s">
        <v>81</v>
      </c>
      <c r="D35" s="3">
        <v>1.3</v>
      </c>
      <c r="E35" s="3">
        <v>0.45</v>
      </c>
      <c r="F35" s="3">
        <v>1.6</v>
      </c>
      <c r="H35" s="3">
        <v>3</v>
      </c>
      <c r="I35" s="3">
        <v>2.2999999999999998</v>
      </c>
    </row>
    <row r="36" spans="2:9" x14ac:dyDescent="0.35">
      <c r="B36" s="57">
        <v>77</v>
      </c>
      <c r="C36" s="3" t="s">
        <v>82</v>
      </c>
      <c r="D36" s="3">
        <v>1.2</v>
      </c>
      <c r="E36" s="3">
        <v>0.6</v>
      </c>
      <c r="F36" s="3">
        <v>1.2</v>
      </c>
      <c r="G36" s="3">
        <v>0</v>
      </c>
      <c r="I36" s="3">
        <v>3.1</v>
      </c>
    </row>
    <row r="37" spans="2:9" x14ac:dyDescent="0.35">
      <c r="B37" s="57">
        <v>79</v>
      </c>
      <c r="C37" s="3" t="s">
        <v>83</v>
      </c>
      <c r="D37" s="3">
        <v>1.4</v>
      </c>
      <c r="E37" s="3">
        <v>0.5</v>
      </c>
      <c r="F37" s="3">
        <v>0.98</v>
      </c>
      <c r="I37" s="3">
        <v>3.1</v>
      </c>
    </row>
    <row r="38" spans="2:9" x14ac:dyDescent="0.35">
      <c r="B38" s="57">
        <v>81</v>
      </c>
      <c r="C38" s="3" t="s">
        <v>84</v>
      </c>
      <c r="D38" s="3">
        <v>1</v>
      </c>
      <c r="E38" s="3">
        <v>0.5</v>
      </c>
      <c r="F38" s="3">
        <v>1.1000000000000001</v>
      </c>
      <c r="G38" s="3">
        <v>0.2</v>
      </c>
      <c r="I38" s="3">
        <v>3</v>
      </c>
    </row>
    <row r="39" spans="2:9" x14ac:dyDescent="0.35">
      <c r="B39" s="57">
        <v>82</v>
      </c>
      <c r="C39" s="3" t="s">
        <v>85</v>
      </c>
      <c r="D39" s="3">
        <v>1.1000000000000001</v>
      </c>
      <c r="E39" s="3">
        <v>0.5</v>
      </c>
      <c r="F39" s="3">
        <v>1.1000000000000001</v>
      </c>
      <c r="G39" s="3">
        <v>0</v>
      </c>
      <c r="H39" s="3">
        <v>3</v>
      </c>
      <c r="I39" s="3">
        <v>3.1</v>
      </c>
    </row>
    <row r="40" spans="2:9" x14ac:dyDescent="0.35">
      <c r="B40" s="57">
        <v>86</v>
      </c>
      <c r="C40" s="3" t="s">
        <v>86</v>
      </c>
      <c r="D40" s="3">
        <v>1.25</v>
      </c>
      <c r="E40" s="3">
        <v>0.45</v>
      </c>
      <c r="F40" s="3">
        <v>1.05</v>
      </c>
      <c r="G40" s="3">
        <v>0.5</v>
      </c>
      <c r="H40" s="3">
        <v>4</v>
      </c>
      <c r="I40" s="3">
        <v>3</v>
      </c>
    </row>
    <row r="41" spans="2:9" x14ac:dyDescent="0.35">
      <c r="B41" s="57">
        <v>111</v>
      </c>
      <c r="C41" s="3" t="s">
        <v>87</v>
      </c>
      <c r="D41" s="3">
        <v>1</v>
      </c>
      <c r="E41" s="3">
        <v>0.5</v>
      </c>
      <c r="F41" s="3">
        <v>1</v>
      </c>
      <c r="G41" s="3">
        <v>0</v>
      </c>
      <c r="I41" s="3">
        <v>1.5</v>
      </c>
    </row>
    <row r="42" spans="2:9" x14ac:dyDescent="0.35">
      <c r="B42" s="57">
        <v>90</v>
      </c>
      <c r="C42" s="3" t="s">
        <v>88</v>
      </c>
      <c r="D42" s="3">
        <v>1.1499999999999999</v>
      </c>
      <c r="E42" s="3">
        <v>0.6</v>
      </c>
      <c r="F42" s="3">
        <v>1.4</v>
      </c>
      <c r="I42" s="3">
        <v>1.1499999999999999</v>
      </c>
    </row>
    <row r="43" spans="2:9" x14ac:dyDescent="0.35">
      <c r="B43" s="57">
        <v>91</v>
      </c>
      <c r="C43" s="3" t="s">
        <v>89</v>
      </c>
      <c r="D43" s="3">
        <v>0.93</v>
      </c>
      <c r="E43" s="3">
        <v>0.41</v>
      </c>
      <c r="F43" s="3">
        <v>0.93</v>
      </c>
      <c r="H43" s="3">
        <v>3.93</v>
      </c>
      <c r="I43" s="3">
        <v>3.1</v>
      </c>
    </row>
    <row r="44" spans="2:9" x14ac:dyDescent="0.35">
      <c r="B44" s="57">
        <v>97</v>
      </c>
      <c r="C44" s="3" t="s">
        <v>90</v>
      </c>
      <c r="D44" s="3">
        <v>0.95</v>
      </c>
      <c r="E44" s="3">
        <v>0.41</v>
      </c>
      <c r="F44" s="3">
        <v>1.1499999999999999</v>
      </c>
      <c r="G44" s="3">
        <v>0</v>
      </c>
      <c r="H44" s="3">
        <v>2.6</v>
      </c>
      <c r="I44" s="3">
        <v>2.95</v>
      </c>
    </row>
    <row r="45" spans="2:9" x14ac:dyDescent="0.35">
      <c r="B45" s="57">
        <v>98</v>
      </c>
      <c r="C45" s="3" t="s">
        <v>91</v>
      </c>
      <c r="D45" s="3">
        <v>1.1499999999999999</v>
      </c>
      <c r="E45" s="3">
        <v>0.55000000000000004</v>
      </c>
      <c r="F45" s="3">
        <v>1.1000000000000001</v>
      </c>
      <c r="G45" s="3">
        <v>0</v>
      </c>
    </row>
    <row r="46" spans="2:9" x14ac:dyDescent="0.35">
      <c r="B46" s="57">
        <v>102</v>
      </c>
      <c r="C46" s="3" t="s">
        <v>92</v>
      </c>
      <c r="D46" s="3">
        <v>1.07</v>
      </c>
      <c r="E46" s="3">
        <v>0.5</v>
      </c>
      <c r="F46" s="3">
        <v>1.07</v>
      </c>
      <c r="G46" s="3">
        <v>0</v>
      </c>
      <c r="H46" s="3">
        <v>6</v>
      </c>
      <c r="I46" s="3">
        <v>3.1</v>
      </c>
    </row>
    <row r="47" spans="2:9" x14ac:dyDescent="0.35">
      <c r="B47" s="57">
        <v>103</v>
      </c>
      <c r="C47" s="3" t="s">
        <v>93</v>
      </c>
      <c r="D47" s="3">
        <v>1.3</v>
      </c>
      <c r="E47" s="3">
        <v>0.55000000000000004</v>
      </c>
      <c r="F47" s="3">
        <v>1.3</v>
      </c>
      <c r="G47" s="3">
        <v>0</v>
      </c>
      <c r="H47" s="3">
        <v>3</v>
      </c>
      <c r="I47" s="3">
        <v>3.1</v>
      </c>
    </row>
    <row r="48" spans="2:9" x14ac:dyDescent="0.35">
      <c r="B48" s="57">
        <v>105</v>
      </c>
      <c r="C48" s="3" t="s">
        <v>94</v>
      </c>
      <c r="D48" s="3">
        <v>1</v>
      </c>
      <c r="E48" s="3">
        <v>0.55000000000000004</v>
      </c>
      <c r="F48" s="3">
        <v>1.1499999999999999</v>
      </c>
      <c r="G48" s="3">
        <v>0.4</v>
      </c>
      <c r="H48" s="3">
        <v>2</v>
      </c>
      <c r="I48" s="3">
        <v>3.1</v>
      </c>
    </row>
    <row r="49" spans="2:9" x14ac:dyDescent="0.35">
      <c r="B49" s="57">
        <v>106</v>
      </c>
      <c r="C49" s="3" t="s">
        <v>95</v>
      </c>
      <c r="D49" s="3">
        <v>1.3</v>
      </c>
      <c r="E49" s="3">
        <v>0.45</v>
      </c>
      <c r="F49" s="3">
        <v>1.05</v>
      </c>
      <c r="G49" s="3">
        <v>0</v>
      </c>
      <c r="H49" s="3">
        <v>4.3</v>
      </c>
    </row>
    <row r="50" spans="2:9" x14ac:dyDescent="0.35">
      <c r="B50" s="57">
        <v>224</v>
      </c>
      <c r="C50" s="3" t="s">
        <v>96</v>
      </c>
      <c r="D50" s="3">
        <v>1.1000000000000001</v>
      </c>
      <c r="E50" s="3">
        <v>0.65</v>
      </c>
      <c r="F50" s="3">
        <v>1.25</v>
      </c>
      <c r="G50" s="3">
        <v>0</v>
      </c>
      <c r="H50" s="3">
        <v>4</v>
      </c>
      <c r="I50" s="3">
        <v>1.5</v>
      </c>
    </row>
    <row r="51" spans="2:9" x14ac:dyDescent="0.35">
      <c r="B51" s="57">
        <v>140</v>
      </c>
      <c r="C51" s="3" t="s">
        <v>97</v>
      </c>
      <c r="D51" s="3">
        <v>1.1000000000000001</v>
      </c>
      <c r="E51" s="3">
        <v>0.55000000000000004</v>
      </c>
      <c r="F51" s="3">
        <v>0.93</v>
      </c>
      <c r="G51" s="3">
        <v>0</v>
      </c>
      <c r="H51" s="3">
        <v>3</v>
      </c>
      <c r="I51" s="3">
        <v>2.85</v>
      </c>
    </row>
    <row r="52" spans="2:9" x14ac:dyDescent="0.35">
      <c r="B52" s="57">
        <v>139</v>
      </c>
      <c r="C52" s="3" t="s">
        <v>98</v>
      </c>
      <c r="D52" s="3">
        <v>1.3</v>
      </c>
      <c r="E52" s="3">
        <v>0.65</v>
      </c>
      <c r="F52" s="3">
        <v>1.2</v>
      </c>
      <c r="G52" s="3">
        <v>0</v>
      </c>
      <c r="H52" s="3">
        <v>6</v>
      </c>
      <c r="I52" s="3">
        <v>3.1</v>
      </c>
    </row>
    <row r="53" spans="2:9" x14ac:dyDescent="0.35">
      <c r="B53" s="57">
        <v>142</v>
      </c>
      <c r="C53" s="3" t="s">
        <v>99</v>
      </c>
      <c r="D53" s="3">
        <v>1.1499999999999999</v>
      </c>
      <c r="E53" s="3">
        <v>0.65</v>
      </c>
      <c r="F53" s="3">
        <v>1.25</v>
      </c>
      <c r="G53" s="3">
        <v>0</v>
      </c>
      <c r="I53" s="3">
        <v>3.1</v>
      </c>
    </row>
    <row r="54" spans="2:9" x14ac:dyDescent="0.35">
      <c r="B54" s="57">
        <v>143</v>
      </c>
      <c r="C54" s="3" t="s">
        <v>100</v>
      </c>
      <c r="D54" s="3">
        <v>1.23</v>
      </c>
      <c r="E54" s="3">
        <v>0.59</v>
      </c>
      <c r="F54" s="3">
        <v>1.19</v>
      </c>
      <c r="G54" s="3">
        <v>0</v>
      </c>
      <c r="H54" s="3">
        <v>3</v>
      </c>
      <c r="I54" s="3">
        <v>2.85</v>
      </c>
    </row>
    <row r="55" spans="2:9" x14ac:dyDescent="0.35">
      <c r="B55" s="57">
        <v>145</v>
      </c>
      <c r="C55" s="3" t="s">
        <v>101</v>
      </c>
      <c r="D55" s="3">
        <v>0.93</v>
      </c>
      <c r="E55" s="3">
        <v>0.6</v>
      </c>
      <c r="F55" s="3">
        <v>1.2</v>
      </c>
      <c r="G55" s="3">
        <v>0</v>
      </c>
      <c r="H55" s="3">
        <v>3</v>
      </c>
      <c r="I55" s="3">
        <v>3.1</v>
      </c>
    </row>
    <row r="56" spans="2:9" x14ac:dyDescent="0.35">
      <c r="B56" s="57">
        <v>146</v>
      </c>
      <c r="C56" s="3" t="s">
        <v>102</v>
      </c>
      <c r="D56" s="3">
        <v>1</v>
      </c>
      <c r="E56" s="3">
        <v>0.45</v>
      </c>
      <c r="F56" s="3">
        <v>1</v>
      </c>
      <c r="G56" s="3">
        <v>0</v>
      </c>
      <c r="I56" s="3">
        <v>3.1</v>
      </c>
    </row>
    <row r="57" spans="2:9" x14ac:dyDescent="0.35">
      <c r="B57" s="57">
        <v>153</v>
      </c>
      <c r="C57" s="3" t="s">
        <v>103</v>
      </c>
      <c r="D57" s="3">
        <v>1.9</v>
      </c>
      <c r="E57" s="3">
        <v>0.45</v>
      </c>
      <c r="F57" s="3">
        <v>1</v>
      </c>
      <c r="G57" s="3">
        <v>0</v>
      </c>
      <c r="I57" s="3">
        <v>3.1</v>
      </c>
    </row>
    <row r="58" spans="2:9" x14ac:dyDescent="0.35">
      <c r="B58" s="57">
        <v>149</v>
      </c>
      <c r="C58" s="3" t="s">
        <v>104</v>
      </c>
      <c r="D58" s="3">
        <v>1.1000000000000001</v>
      </c>
      <c r="E58" s="3">
        <v>0.65</v>
      </c>
      <c r="F58" s="3">
        <v>1.55</v>
      </c>
      <c r="G58" s="3">
        <v>0</v>
      </c>
      <c r="H58" s="3">
        <v>2</v>
      </c>
      <c r="I58" s="3">
        <v>3.1</v>
      </c>
    </row>
    <row r="59" spans="2:9" x14ac:dyDescent="0.35">
      <c r="B59" s="57">
        <v>598</v>
      </c>
      <c r="C59" s="3" t="s">
        <v>105</v>
      </c>
      <c r="D59" s="3">
        <v>1.4</v>
      </c>
      <c r="E59" s="3">
        <v>0.5</v>
      </c>
      <c r="F59" s="3">
        <v>1.1499999999999999</v>
      </c>
      <c r="G59" s="3">
        <v>0</v>
      </c>
      <c r="H59" s="3">
        <v>4</v>
      </c>
      <c r="I59" s="3">
        <v>2.85</v>
      </c>
    </row>
    <row r="60" spans="2:9" x14ac:dyDescent="0.35">
      <c r="B60" s="57">
        <v>165</v>
      </c>
      <c r="C60" s="3" t="s">
        <v>106</v>
      </c>
      <c r="D60" s="3">
        <v>1.1000000000000001</v>
      </c>
      <c r="E60" s="3">
        <v>0.5</v>
      </c>
      <c r="F60" s="3">
        <v>1.1000000000000001</v>
      </c>
      <c r="G60" s="3">
        <v>0</v>
      </c>
      <c r="H60" s="3">
        <v>4</v>
      </c>
      <c r="I60" s="3">
        <v>1.5</v>
      </c>
    </row>
    <row r="61" spans="2:9" x14ac:dyDescent="0.35">
      <c r="B61" s="57">
        <v>169</v>
      </c>
      <c r="C61" s="3" t="s">
        <v>107</v>
      </c>
      <c r="D61" s="3">
        <v>1.1000000000000001</v>
      </c>
      <c r="E61" s="3">
        <v>0.5</v>
      </c>
      <c r="F61" s="3">
        <v>1.1000000000000001</v>
      </c>
      <c r="G61" s="3">
        <v>0</v>
      </c>
      <c r="I61" s="3">
        <v>3.1</v>
      </c>
    </row>
    <row r="62" spans="2:9" x14ac:dyDescent="0.35">
      <c r="B62" s="57">
        <v>167</v>
      </c>
      <c r="C62" s="3" t="s">
        <v>108</v>
      </c>
      <c r="D62" s="3">
        <v>1.1000000000000001</v>
      </c>
      <c r="E62" s="3">
        <v>0.45</v>
      </c>
      <c r="F62" s="3">
        <v>1</v>
      </c>
      <c r="I62" s="3">
        <v>2.85</v>
      </c>
    </row>
    <row r="63" spans="2:9" x14ac:dyDescent="0.35">
      <c r="B63" s="57">
        <v>171</v>
      </c>
      <c r="C63" s="3" t="s">
        <v>109</v>
      </c>
      <c r="D63" s="3">
        <v>1.05</v>
      </c>
      <c r="E63" s="3">
        <v>0.5</v>
      </c>
      <c r="F63" s="3">
        <v>1.1000000000000001</v>
      </c>
      <c r="G63" s="3">
        <v>0</v>
      </c>
      <c r="I63" s="3">
        <v>3.1</v>
      </c>
    </row>
    <row r="64" spans="2:9" x14ac:dyDescent="0.35">
      <c r="B64" s="57">
        <v>172</v>
      </c>
      <c r="C64" s="3" t="s">
        <v>110</v>
      </c>
      <c r="D64" s="3">
        <v>1.1000000000000001</v>
      </c>
      <c r="E64" s="3">
        <v>0.6</v>
      </c>
      <c r="F64" s="3">
        <v>1.2</v>
      </c>
      <c r="G64" s="3">
        <v>0</v>
      </c>
      <c r="I64" s="3">
        <v>3.1</v>
      </c>
    </row>
    <row r="65" spans="2:9" x14ac:dyDescent="0.35">
      <c r="B65" s="57">
        <v>176</v>
      </c>
      <c r="C65" s="3" t="s">
        <v>111</v>
      </c>
      <c r="D65" s="3">
        <v>1</v>
      </c>
      <c r="E65" s="3">
        <v>0.45</v>
      </c>
      <c r="F65" s="3">
        <v>0.99</v>
      </c>
      <c r="G65" s="3">
        <v>0</v>
      </c>
    </row>
    <row r="66" spans="2:9" x14ac:dyDescent="0.35">
      <c r="B66" s="57">
        <v>177</v>
      </c>
      <c r="C66" s="3" t="s">
        <v>112</v>
      </c>
      <c r="D66" s="3">
        <v>1.1499999999999999</v>
      </c>
      <c r="E66" s="3">
        <v>0.45</v>
      </c>
      <c r="F66" s="3">
        <v>1.05</v>
      </c>
      <c r="G66" s="3">
        <v>0</v>
      </c>
    </row>
    <row r="67" spans="2:9" x14ac:dyDescent="0.35">
      <c r="B67" s="57">
        <v>178</v>
      </c>
      <c r="C67" s="3" t="s">
        <v>113</v>
      </c>
      <c r="D67" s="3">
        <v>0.95</v>
      </c>
      <c r="E67" s="3">
        <v>0.43</v>
      </c>
      <c r="F67" s="3">
        <v>1.03</v>
      </c>
      <c r="G67" s="3">
        <v>0</v>
      </c>
      <c r="H67" s="3">
        <v>2</v>
      </c>
    </row>
    <row r="68" spans="2:9" x14ac:dyDescent="0.35">
      <c r="B68" s="57">
        <v>179</v>
      </c>
      <c r="C68" s="3" t="s">
        <v>114</v>
      </c>
      <c r="D68" s="3">
        <v>1.3</v>
      </c>
      <c r="E68" s="3">
        <v>0.55000000000000004</v>
      </c>
      <c r="F68" s="3">
        <v>1.55</v>
      </c>
      <c r="H68" s="3">
        <v>4</v>
      </c>
      <c r="I68" s="3">
        <v>3.1</v>
      </c>
    </row>
    <row r="69" spans="2:9" x14ac:dyDescent="0.35">
      <c r="B69" s="57">
        <v>181</v>
      </c>
      <c r="C69" s="3" t="s">
        <v>115</v>
      </c>
      <c r="D69" s="3">
        <v>1.03</v>
      </c>
      <c r="E69" s="3">
        <v>0.45</v>
      </c>
      <c r="F69" s="3">
        <v>1.03</v>
      </c>
      <c r="G69" s="3">
        <v>0</v>
      </c>
      <c r="H69" s="3">
        <v>4</v>
      </c>
      <c r="I69" s="3">
        <v>3.1</v>
      </c>
    </row>
    <row r="70" spans="2:9" x14ac:dyDescent="0.35">
      <c r="B70" s="57">
        <v>182</v>
      </c>
      <c r="C70" s="3" t="s">
        <v>116</v>
      </c>
      <c r="D70" s="3">
        <v>1</v>
      </c>
      <c r="E70" s="3">
        <v>0.45</v>
      </c>
      <c r="F70" s="3">
        <v>1.05</v>
      </c>
      <c r="G70" s="3">
        <v>0</v>
      </c>
      <c r="H70" s="3">
        <v>3</v>
      </c>
      <c r="I70" s="3">
        <v>2.5</v>
      </c>
    </row>
    <row r="71" spans="2:9" x14ac:dyDescent="0.35">
      <c r="B71" s="57">
        <v>204</v>
      </c>
      <c r="C71" s="3" t="s">
        <v>117</v>
      </c>
      <c r="D71" s="3">
        <v>1.5</v>
      </c>
      <c r="E71" s="3">
        <v>0.75</v>
      </c>
      <c r="F71" s="3">
        <v>1.7</v>
      </c>
      <c r="G71" s="3">
        <v>0</v>
      </c>
    </row>
    <row r="72" spans="2:9" x14ac:dyDescent="0.35">
      <c r="B72" s="57">
        <v>205</v>
      </c>
      <c r="C72" s="3" t="s">
        <v>118</v>
      </c>
      <c r="D72" s="3">
        <v>1.1000000000000001</v>
      </c>
      <c r="E72" s="3">
        <v>0.55000000000000004</v>
      </c>
      <c r="F72" s="3">
        <v>1.55</v>
      </c>
      <c r="G72" s="3">
        <v>0.1</v>
      </c>
      <c r="H72" s="3">
        <v>4.0999999999999996</v>
      </c>
      <c r="I72" s="3">
        <v>3.1</v>
      </c>
    </row>
    <row r="73" spans="2:9" x14ac:dyDescent="0.35">
      <c r="B73" s="57">
        <v>208</v>
      </c>
      <c r="C73" s="3" t="s">
        <v>119</v>
      </c>
      <c r="D73" s="3">
        <v>1.1000000000000001</v>
      </c>
      <c r="E73" s="3">
        <v>0.5</v>
      </c>
      <c r="F73" s="3">
        <v>1.1000000000000001</v>
      </c>
      <c r="I73" s="3">
        <v>3.1</v>
      </c>
    </row>
    <row r="74" spans="2:9" x14ac:dyDescent="0.35">
      <c r="B74" s="57">
        <v>211</v>
      </c>
      <c r="C74" s="3" t="s">
        <v>120</v>
      </c>
      <c r="D74" s="3">
        <v>0.93</v>
      </c>
      <c r="E74" s="3">
        <v>0.43</v>
      </c>
      <c r="F74" s="3">
        <v>1.03</v>
      </c>
      <c r="G74" s="3">
        <v>0</v>
      </c>
      <c r="H74" s="3">
        <v>4</v>
      </c>
    </row>
    <row r="75" spans="2:9" x14ac:dyDescent="0.35">
      <c r="B75" s="57">
        <v>213</v>
      </c>
      <c r="C75" s="3" t="s">
        <v>121</v>
      </c>
      <c r="D75" s="3">
        <v>1</v>
      </c>
      <c r="E75" s="3">
        <v>0.5</v>
      </c>
      <c r="F75" s="3">
        <v>1.1000000000000001</v>
      </c>
      <c r="G75" s="3">
        <v>0</v>
      </c>
      <c r="H75" s="3">
        <v>2</v>
      </c>
    </row>
    <row r="76" spans="2:9" x14ac:dyDescent="0.35">
      <c r="B76" s="57">
        <v>214</v>
      </c>
      <c r="C76" s="3" t="s">
        <v>122</v>
      </c>
      <c r="D76" s="3">
        <v>1.2</v>
      </c>
      <c r="E76" s="3">
        <v>0.45</v>
      </c>
      <c r="F76" s="3">
        <v>1.05</v>
      </c>
      <c r="H76" s="3">
        <v>4</v>
      </c>
      <c r="I76" s="3">
        <v>3.1</v>
      </c>
    </row>
    <row r="77" spans="2:9" x14ac:dyDescent="0.35">
      <c r="B77" s="57">
        <v>216</v>
      </c>
      <c r="C77" s="3" t="s">
        <v>123</v>
      </c>
      <c r="D77" s="3">
        <v>0.95</v>
      </c>
      <c r="E77" s="3">
        <v>0.5</v>
      </c>
      <c r="F77" s="3">
        <v>1.6</v>
      </c>
      <c r="G77" s="3">
        <v>0</v>
      </c>
      <c r="I77" s="3">
        <v>3.1</v>
      </c>
    </row>
    <row r="78" spans="2:9" x14ac:dyDescent="0.35">
      <c r="B78" s="57">
        <v>217</v>
      </c>
      <c r="C78" s="3" t="s">
        <v>124</v>
      </c>
      <c r="D78" s="3">
        <v>1.1499999999999999</v>
      </c>
      <c r="E78" s="3">
        <v>0.55000000000000004</v>
      </c>
      <c r="F78" s="3">
        <v>1</v>
      </c>
      <c r="I78" s="3">
        <v>3.1</v>
      </c>
    </row>
    <row r="79" spans="2:9" x14ac:dyDescent="0.35">
      <c r="B79" s="57">
        <v>272</v>
      </c>
      <c r="C79" s="3" t="s">
        <v>125</v>
      </c>
      <c r="D79" s="3">
        <v>1.25</v>
      </c>
      <c r="E79" s="3">
        <v>0.6</v>
      </c>
      <c r="F79" s="3">
        <v>1.1000000000000001</v>
      </c>
      <c r="G79" s="3">
        <v>0</v>
      </c>
      <c r="H79" s="3">
        <v>3.25</v>
      </c>
      <c r="I79" s="3">
        <v>3.1</v>
      </c>
    </row>
    <row r="80" spans="2:9" x14ac:dyDescent="0.35">
      <c r="B80" s="57">
        <v>72</v>
      </c>
      <c r="C80" s="3" t="s">
        <v>126</v>
      </c>
      <c r="D80" s="3">
        <v>0.95</v>
      </c>
      <c r="E80" s="3">
        <v>0.51</v>
      </c>
      <c r="F80" s="3">
        <v>1.51</v>
      </c>
      <c r="G80" s="3">
        <v>0</v>
      </c>
      <c r="H80" s="3">
        <v>3</v>
      </c>
      <c r="I80" s="3">
        <v>3.1</v>
      </c>
    </row>
    <row r="81" spans="2:9" x14ac:dyDescent="0.35">
      <c r="B81" s="57">
        <v>226</v>
      </c>
      <c r="C81" s="3" t="s">
        <v>127</v>
      </c>
      <c r="D81" s="3">
        <v>1.03</v>
      </c>
      <c r="E81" s="3">
        <v>0.48</v>
      </c>
      <c r="F81" s="3">
        <v>1.36</v>
      </c>
      <c r="G81" s="3">
        <v>0</v>
      </c>
      <c r="H81" s="3">
        <v>3</v>
      </c>
      <c r="I81" s="3">
        <v>3.1</v>
      </c>
    </row>
    <row r="82" spans="2:9" x14ac:dyDescent="0.35">
      <c r="B82" s="57">
        <v>230</v>
      </c>
      <c r="C82" s="3" t="s">
        <v>128</v>
      </c>
      <c r="D82" s="3">
        <v>0.93</v>
      </c>
      <c r="E82" s="3">
        <v>0.41</v>
      </c>
      <c r="F82" s="3">
        <v>0.93</v>
      </c>
      <c r="G82" s="3">
        <v>0</v>
      </c>
      <c r="I82" s="3">
        <v>3.1</v>
      </c>
    </row>
    <row r="83" spans="2:9" x14ac:dyDescent="0.35">
      <c r="B83" s="57">
        <v>231</v>
      </c>
      <c r="C83" s="3" t="s">
        <v>129</v>
      </c>
      <c r="D83" s="3">
        <v>1.6</v>
      </c>
      <c r="E83" s="3">
        <v>1</v>
      </c>
      <c r="F83" s="3">
        <v>2</v>
      </c>
      <c r="G83" s="3">
        <v>0</v>
      </c>
      <c r="H83" s="3">
        <v>6</v>
      </c>
      <c r="I83" s="3">
        <v>3.1</v>
      </c>
    </row>
    <row r="84" spans="2:9" x14ac:dyDescent="0.35">
      <c r="B84" s="57">
        <v>232</v>
      </c>
      <c r="C84" s="3" t="s">
        <v>130</v>
      </c>
      <c r="D84" s="3">
        <v>0.93</v>
      </c>
      <c r="E84" s="3">
        <v>0.65</v>
      </c>
      <c r="F84" s="3">
        <v>1.2</v>
      </c>
      <c r="G84" s="3">
        <v>0</v>
      </c>
      <c r="H84" s="3">
        <v>3</v>
      </c>
      <c r="I84" s="3">
        <v>3.1</v>
      </c>
    </row>
    <row r="85" spans="2:9" x14ac:dyDescent="0.35">
      <c r="B85" s="57">
        <v>233</v>
      </c>
      <c r="C85" s="3" t="s">
        <v>131</v>
      </c>
      <c r="D85" s="3">
        <v>0.95</v>
      </c>
      <c r="E85" s="3">
        <v>0.55000000000000004</v>
      </c>
      <c r="F85" s="3">
        <v>1.1000000000000001</v>
      </c>
      <c r="G85" s="3">
        <v>0</v>
      </c>
      <c r="H85" s="3">
        <v>2</v>
      </c>
      <c r="I85" s="3">
        <v>3</v>
      </c>
    </row>
    <row r="86" spans="2:9" x14ac:dyDescent="0.35">
      <c r="B86" s="57">
        <v>236</v>
      </c>
      <c r="C86" s="3" t="s">
        <v>132</v>
      </c>
      <c r="D86" s="3">
        <v>1.1000000000000001</v>
      </c>
      <c r="E86" s="3">
        <v>0.6</v>
      </c>
      <c r="F86" s="3">
        <v>1.1000000000000001</v>
      </c>
      <c r="G86" s="3">
        <v>0</v>
      </c>
      <c r="H86" s="3">
        <v>3.1</v>
      </c>
      <c r="I86" s="3">
        <v>3.1</v>
      </c>
    </row>
    <row r="87" spans="2:9" x14ac:dyDescent="0.35">
      <c r="B87" s="57">
        <v>239</v>
      </c>
      <c r="C87" s="3" t="s">
        <v>133</v>
      </c>
      <c r="D87" s="3">
        <v>1.05</v>
      </c>
      <c r="E87" s="3">
        <v>0.55000000000000004</v>
      </c>
      <c r="F87" s="3">
        <v>1.1000000000000001</v>
      </c>
      <c r="G87" s="3">
        <v>0</v>
      </c>
      <c r="I87" s="3">
        <v>3.1</v>
      </c>
    </row>
    <row r="88" spans="2:9" x14ac:dyDescent="0.35">
      <c r="B88" s="57">
        <v>240</v>
      </c>
      <c r="C88" s="3" t="s">
        <v>134</v>
      </c>
      <c r="D88" s="3">
        <v>1.24</v>
      </c>
      <c r="E88" s="3">
        <v>0.5</v>
      </c>
      <c r="F88" s="3">
        <v>1</v>
      </c>
      <c r="G88" s="3">
        <v>1</v>
      </c>
      <c r="H88" s="3">
        <v>6</v>
      </c>
      <c r="I88" s="3">
        <v>3.1</v>
      </c>
    </row>
    <row r="89" spans="2:9" x14ac:dyDescent="0.35">
      <c r="B89" s="57">
        <v>320</v>
      </c>
      <c r="C89" s="3" t="s">
        <v>135</v>
      </c>
      <c r="D89" s="3">
        <v>1.2</v>
      </c>
      <c r="E89" s="3">
        <v>0.5</v>
      </c>
      <c r="F89" s="3">
        <v>1.35</v>
      </c>
      <c r="G89" s="3">
        <v>0</v>
      </c>
      <c r="I89" s="3">
        <v>3.1</v>
      </c>
    </row>
    <row r="90" spans="2:9" x14ac:dyDescent="0.35">
      <c r="B90" s="57">
        <v>241</v>
      </c>
      <c r="C90" s="3" t="s">
        <v>136</v>
      </c>
      <c r="D90" s="3">
        <v>1.1499999999999999</v>
      </c>
      <c r="E90" s="3">
        <v>0.41</v>
      </c>
      <c r="F90" s="3">
        <v>1</v>
      </c>
      <c r="G90" s="3">
        <v>0</v>
      </c>
      <c r="H90" s="3">
        <v>4</v>
      </c>
      <c r="I90" s="3">
        <v>3.1</v>
      </c>
    </row>
    <row r="91" spans="2:9" x14ac:dyDescent="0.35">
      <c r="B91" s="57">
        <v>244</v>
      </c>
      <c r="C91" s="3" t="s">
        <v>137</v>
      </c>
      <c r="D91" s="3">
        <v>1.1000000000000001</v>
      </c>
      <c r="E91" s="3">
        <v>0.5</v>
      </c>
      <c r="F91" s="3">
        <v>1.1000000000000001</v>
      </c>
      <c r="G91" s="3">
        <v>0</v>
      </c>
      <c r="H91" s="3">
        <v>3</v>
      </c>
      <c r="I91" s="3">
        <v>1.1000000000000001</v>
      </c>
    </row>
    <row r="92" spans="2:9" x14ac:dyDescent="0.35">
      <c r="B92" s="57">
        <v>245</v>
      </c>
      <c r="C92" s="3" t="s">
        <v>138</v>
      </c>
      <c r="D92" s="3">
        <v>1.45</v>
      </c>
      <c r="E92" s="3">
        <v>0.6</v>
      </c>
      <c r="F92" s="3">
        <v>0.93</v>
      </c>
      <c r="H92" s="3">
        <v>6</v>
      </c>
    </row>
    <row r="93" spans="2:9" x14ac:dyDescent="0.35">
      <c r="B93" s="57">
        <v>249</v>
      </c>
      <c r="C93" s="3" t="s">
        <v>139</v>
      </c>
      <c r="D93" s="3">
        <v>1.1000000000000001</v>
      </c>
      <c r="E93" s="3">
        <v>0.51</v>
      </c>
      <c r="F93" s="3">
        <v>1.2</v>
      </c>
      <c r="G93" s="3">
        <v>0</v>
      </c>
      <c r="I93" s="3">
        <v>3.1</v>
      </c>
    </row>
    <row r="94" spans="2:9" x14ac:dyDescent="0.35">
      <c r="B94" s="57">
        <v>250</v>
      </c>
      <c r="C94" s="3" t="s">
        <v>140</v>
      </c>
      <c r="D94" s="3">
        <v>1.1000000000000001</v>
      </c>
      <c r="E94" s="3">
        <v>0.55000000000000004</v>
      </c>
      <c r="F94" s="3">
        <v>1.1000000000000001</v>
      </c>
      <c r="G94" s="3">
        <v>0</v>
      </c>
      <c r="I94" s="3">
        <v>2.85</v>
      </c>
    </row>
    <row r="95" spans="2:9" x14ac:dyDescent="0.35">
      <c r="B95" s="57">
        <v>322</v>
      </c>
      <c r="C95" s="3" t="s">
        <v>141</v>
      </c>
      <c r="D95" s="3">
        <v>1.1000000000000001</v>
      </c>
      <c r="E95" s="3">
        <v>0.41</v>
      </c>
      <c r="F95" s="3">
        <v>1.1000000000000001</v>
      </c>
      <c r="I95" s="3">
        <v>3.1</v>
      </c>
    </row>
    <row r="96" spans="2:9" x14ac:dyDescent="0.35">
      <c r="B96" s="57">
        <v>256</v>
      </c>
      <c r="C96" s="3" t="s">
        <v>142</v>
      </c>
      <c r="D96" s="3">
        <v>1.2</v>
      </c>
      <c r="E96" s="3">
        <v>0.6</v>
      </c>
      <c r="F96" s="3">
        <v>1.3</v>
      </c>
      <c r="G96" s="3">
        <v>0.2</v>
      </c>
      <c r="H96" s="3">
        <v>3</v>
      </c>
      <c r="I96" s="3">
        <v>3.1</v>
      </c>
    </row>
    <row r="97" spans="2:9" x14ac:dyDescent="0.35">
      <c r="B97" s="57">
        <v>260</v>
      </c>
      <c r="C97" s="3" t="s">
        <v>143</v>
      </c>
      <c r="D97" s="3">
        <v>0.95</v>
      </c>
      <c r="E97" s="3">
        <v>0.55000000000000004</v>
      </c>
      <c r="F97" s="3">
        <v>1.1000000000000001</v>
      </c>
      <c r="G97" s="3">
        <v>0</v>
      </c>
    </row>
    <row r="98" spans="2:9" x14ac:dyDescent="0.35">
      <c r="B98" s="57">
        <v>261</v>
      </c>
      <c r="C98" s="3" t="s">
        <v>144</v>
      </c>
      <c r="D98" s="3">
        <v>1.1599999999999999</v>
      </c>
      <c r="E98" s="3">
        <v>0.41</v>
      </c>
      <c r="F98" s="3">
        <v>1.2</v>
      </c>
      <c r="G98" s="3">
        <v>0</v>
      </c>
      <c r="I98" s="3">
        <v>3.1</v>
      </c>
    </row>
    <row r="99" spans="2:9" x14ac:dyDescent="0.35">
      <c r="B99" s="57">
        <v>263</v>
      </c>
      <c r="C99" s="3" t="s">
        <v>145</v>
      </c>
      <c r="D99" s="3">
        <v>0.93</v>
      </c>
      <c r="E99" s="3">
        <v>0.55000000000000004</v>
      </c>
      <c r="F99" s="3">
        <v>1</v>
      </c>
      <c r="G99" s="3">
        <v>0</v>
      </c>
      <c r="H99" s="3">
        <v>3</v>
      </c>
      <c r="I99" s="3">
        <v>3.1</v>
      </c>
    </row>
    <row r="100" spans="2:9" x14ac:dyDescent="0.35">
      <c r="B100" s="57">
        <v>265</v>
      </c>
      <c r="C100" s="3" t="s">
        <v>146</v>
      </c>
      <c r="D100" s="3">
        <v>1.2</v>
      </c>
      <c r="E100" s="3">
        <v>0.6</v>
      </c>
      <c r="F100" s="3">
        <v>1.5</v>
      </c>
      <c r="G100" s="3">
        <v>0</v>
      </c>
      <c r="H100" s="3">
        <v>4</v>
      </c>
      <c r="I100" s="3">
        <v>3.1</v>
      </c>
    </row>
    <row r="101" spans="2:9" x14ac:dyDescent="0.35">
      <c r="B101" s="57">
        <v>273</v>
      </c>
      <c r="C101" s="3" t="s">
        <v>147</v>
      </c>
      <c r="D101" s="3">
        <v>1.03</v>
      </c>
      <c r="E101" s="3">
        <v>0.47</v>
      </c>
      <c r="F101" s="3">
        <v>1.5</v>
      </c>
      <c r="G101" s="3">
        <v>1</v>
      </c>
      <c r="H101" s="3">
        <v>2</v>
      </c>
      <c r="I101" s="3">
        <v>3</v>
      </c>
    </row>
    <row r="102" spans="2:9" x14ac:dyDescent="0.35">
      <c r="B102" s="57">
        <v>275</v>
      </c>
      <c r="C102" s="3" t="s">
        <v>148</v>
      </c>
      <c r="D102" s="3">
        <v>1.1000000000000001</v>
      </c>
      <c r="E102" s="3">
        <v>0.55000000000000004</v>
      </c>
      <c r="F102" s="3">
        <v>1.2</v>
      </c>
      <c r="G102" s="3">
        <v>0</v>
      </c>
    </row>
    <row r="103" spans="2:9" x14ac:dyDescent="0.35">
      <c r="B103" s="57">
        <v>276</v>
      </c>
      <c r="C103" s="3" t="s">
        <v>149</v>
      </c>
      <c r="D103" s="3">
        <v>1.03</v>
      </c>
      <c r="E103" s="3">
        <v>0.45</v>
      </c>
      <c r="F103" s="3">
        <v>1</v>
      </c>
      <c r="G103" s="3">
        <v>0</v>
      </c>
      <c r="I103" s="3">
        <v>3.1</v>
      </c>
    </row>
    <row r="104" spans="2:9" x14ac:dyDescent="0.35">
      <c r="B104" s="57">
        <v>499</v>
      </c>
      <c r="C104" s="3" t="s">
        <v>150</v>
      </c>
      <c r="D104" s="3">
        <v>1</v>
      </c>
      <c r="E104" s="3">
        <v>0.55000000000000004</v>
      </c>
      <c r="F104" s="3">
        <v>1.1499999999999999</v>
      </c>
      <c r="G104" s="3">
        <v>0</v>
      </c>
      <c r="H104" s="3">
        <v>6</v>
      </c>
      <c r="I104" s="3">
        <v>3.1</v>
      </c>
    </row>
    <row r="105" spans="2:9" x14ac:dyDescent="0.35">
      <c r="B105" s="57">
        <v>280</v>
      </c>
      <c r="C105" s="3" t="s">
        <v>151</v>
      </c>
      <c r="D105" s="3">
        <v>1</v>
      </c>
      <c r="E105" s="3">
        <v>0.55000000000000004</v>
      </c>
      <c r="F105" s="3">
        <v>1.35</v>
      </c>
      <c r="G105" s="3">
        <v>0</v>
      </c>
      <c r="I105" s="3">
        <v>3.1</v>
      </c>
    </row>
    <row r="106" spans="2:9" x14ac:dyDescent="0.35">
      <c r="B106" s="57">
        <v>284</v>
      </c>
      <c r="C106" s="3" t="s">
        <v>152</v>
      </c>
      <c r="D106" s="3">
        <v>0.93</v>
      </c>
      <c r="E106" s="3">
        <v>0.41</v>
      </c>
      <c r="F106" s="3">
        <v>0.93</v>
      </c>
      <c r="G106" s="3">
        <v>0</v>
      </c>
      <c r="I106" s="3">
        <v>2.5</v>
      </c>
    </row>
    <row r="107" spans="2:9" x14ac:dyDescent="0.35">
      <c r="B107" s="57">
        <v>285</v>
      </c>
      <c r="C107" s="3" t="s">
        <v>153</v>
      </c>
      <c r="D107" s="3">
        <v>1.35</v>
      </c>
      <c r="E107" s="3">
        <v>0.55000000000000004</v>
      </c>
      <c r="F107" s="3">
        <v>1.1499999999999999</v>
      </c>
      <c r="G107" s="3">
        <v>0.5</v>
      </c>
      <c r="I107" s="3">
        <v>2.85</v>
      </c>
    </row>
    <row r="108" spans="2:9" x14ac:dyDescent="0.35">
      <c r="B108" s="57">
        <v>286</v>
      </c>
      <c r="C108" s="3" t="s">
        <v>154</v>
      </c>
      <c r="D108" s="3">
        <v>1.45</v>
      </c>
      <c r="E108" s="3">
        <v>0.65</v>
      </c>
      <c r="F108" s="3">
        <v>1.35</v>
      </c>
      <c r="G108" s="3">
        <v>0</v>
      </c>
      <c r="I108" s="3">
        <v>3.1</v>
      </c>
    </row>
    <row r="109" spans="2:9" x14ac:dyDescent="0.35">
      <c r="B109" s="57">
        <v>287</v>
      </c>
      <c r="C109" s="3" t="s">
        <v>155</v>
      </c>
      <c r="D109" s="3">
        <v>0.93</v>
      </c>
      <c r="E109" s="3">
        <v>0.6</v>
      </c>
      <c r="F109" s="3">
        <v>1.2</v>
      </c>
      <c r="G109" s="3">
        <v>0</v>
      </c>
      <c r="I109" s="3">
        <v>3.1</v>
      </c>
    </row>
    <row r="110" spans="2:9" x14ac:dyDescent="0.35">
      <c r="B110" s="57">
        <v>288</v>
      </c>
      <c r="C110" s="3" t="s">
        <v>156</v>
      </c>
      <c r="D110" s="3">
        <v>1</v>
      </c>
      <c r="E110" s="3">
        <v>0.5</v>
      </c>
      <c r="F110" s="3">
        <v>1.3</v>
      </c>
      <c r="G110" s="3">
        <v>0</v>
      </c>
      <c r="H110" s="3">
        <v>4</v>
      </c>
      <c r="I110" s="3">
        <v>3.1</v>
      </c>
    </row>
    <row r="111" spans="2:9" x14ac:dyDescent="0.35">
      <c r="B111" s="57">
        <v>290</v>
      </c>
      <c r="C111" s="3" t="s">
        <v>157</v>
      </c>
      <c r="D111" s="3">
        <v>0.98</v>
      </c>
      <c r="E111" s="3">
        <v>0.54</v>
      </c>
      <c r="F111" s="3">
        <v>1.08</v>
      </c>
      <c r="G111" s="3">
        <v>0</v>
      </c>
      <c r="H111" s="3">
        <v>2</v>
      </c>
      <c r="I111" s="3">
        <v>3.1</v>
      </c>
    </row>
    <row r="112" spans="2:9" x14ac:dyDescent="0.35">
      <c r="B112" s="57">
        <v>291</v>
      </c>
      <c r="C112" s="3" t="s">
        <v>158</v>
      </c>
      <c r="D112" s="3">
        <v>1.1000000000000001</v>
      </c>
      <c r="E112" s="3">
        <v>0.6</v>
      </c>
      <c r="F112" s="3">
        <v>1.2</v>
      </c>
      <c r="G112" s="3">
        <v>0</v>
      </c>
    </row>
    <row r="113" spans="2:9" x14ac:dyDescent="0.35">
      <c r="B113" s="57">
        <v>271</v>
      </c>
      <c r="C113" s="3" t="s">
        <v>159</v>
      </c>
      <c r="D113" s="3">
        <v>1.2</v>
      </c>
      <c r="E113" s="3">
        <v>0.51</v>
      </c>
      <c r="F113" s="3">
        <v>1.85</v>
      </c>
      <c r="G113" s="3">
        <v>0</v>
      </c>
      <c r="H113" s="3">
        <v>4</v>
      </c>
      <c r="I113" s="3">
        <v>3.1</v>
      </c>
    </row>
    <row r="114" spans="2:9" x14ac:dyDescent="0.35">
      <c r="B114" s="57">
        <v>297</v>
      </c>
      <c r="C114" s="3" t="s">
        <v>160</v>
      </c>
      <c r="D114" s="3">
        <v>1.3</v>
      </c>
      <c r="E114" s="3">
        <v>0.62</v>
      </c>
      <c r="F114" s="3">
        <v>1.35</v>
      </c>
      <c r="G114" s="3">
        <v>0</v>
      </c>
      <c r="H114" s="3">
        <v>3</v>
      </c>
      <c r="I114" s="3">
        <v>2.5</v>
      </c>
    </row>
    <row r="115" spans="2:9" x14ac:dyDescent="0.35">
      <c r="B115" s="57">
        <v>300</v>
      </c>
      <c r="C115" s="3" t="s">
        <v>161</v>
      </c>
      <c r="D115" s="3">
        <v>0.93</v>
      </c>
      <c r="E115" s="3">
        <v>0.45</v>
      </c>
      <c r="F115" s="3">
        <v>1.05</v>
      </c>
      <c r="G115" s="3">
        <v>0</v>
      </c>
      <c r="I115" s="3">
        <v>3.1</v>
      </c>
    </row>
    <row r="116" spans="2:9" x14ac:dyDescent="0.35">
      <c r="B116" s="57">
        <v>301</v>
      </c>
      <c r="C116" s="3" t="s">
        <v>162</v>
      </c>
      <c r="D116" s="3">
        <v>0.93</v>
      </c>
      <c r="E116" s="3">
        <v>0.6</v>
      </c>
      <c r="F116" s="3">
        <v>1.2</v>
      </c>
      <c r="G116" s="3">
        <v>0</v>
      </c>
      <c r="H116" s="3">
        <v>4</v>
      </c>
      <c r="I116" s="3">
        <v>3.1</v>
      </c>
    </row>
    <row r="117" spans="2:9" x14ac:dyDescent="0.35">
      <c r="B117" s="57">
        <v>305</v>
      </c>
      <c r="C117" s="3" t="s">
        <v>163</v>
      </c>
      <c r="D117" s="3">
        <v>1.1000000000000001</v>
      </c>
      <c r="E117" s="3">
        <v>0.5</v>
      </c>
      <c r="F117" s="3">
        <v>1.1000000000000001</v>
      </c>
      <c r="G117" s="3">
        <v>0</v>
      </c>
      <c r="I117" s="3">
        <v>3.1</v>
      </c>
    </row>
    <row r="118" spans="2:9" x14ac:dyDescent="0.35">
      <c r="B118" s="57">
        <v>257</v>
      </c>
      <c r="C118" s="3" t="s">
        <v>164</v>
      </c>
      <c r="D118" s="3">
        <v>0.93</v>
      </c>
      <c r="E118" s="3">
        <v>0.41</v>
      </c>
      <c r="F118" s="3">
        <v>1.4</v>
      </c>
      <c r="G118" s="3">
        <v>0</v>
      </c>
      <c r="H118" s="3">
        <v>5.43</v>
      </c>
    </row>
    <row r="119" spans="2:9" x14ac:dyDescent="0.35">
      <c r="B119" s="57">
        <v>312</v>
      </c>
      <c r="C119" s="3" t="s">
        <v>165</v>
      </c>
      <c r="D119" s="3">
        <v>1.25</v>
      </c>
      <c r="E119" s="3">
        <v>0.75</v>
      </c>
      <c r="F119" s="3">
        <v>1.6</v>
      </c>
      <c r="G119" s="3">
        <v>0</v>
      </c>
      <c r="H119" s="3">
        <v>2</v>
      </c>
      <c r="I119" s="3">
        <v>3.1</v>
      </c>
    </row>
    <row r="120" spans="2:9" x14ac:dyDescent="0.35">
      <c r="B120" s="57">
        <v>316</v>
      </c>
      <c r="C120" s="3" t="s">
        <v>166</v>
      </c>
      <c r="D120" s="3">
        <v>1.35</v>
      </c>
      <c r="E120" s="3">
        <v>0.6</v>
      </c>
      <c r="F120" s="3">
        <v>1.2</v>
      </c>
      <c r="G120" s="3">
        <v>0</v>
      </c>
      <c r="H120" s="3">
        <v>4.3499999999999996</v>
      </c>
      <c r="I120" s="3">
        <v>0.93</v>
      </c>
    </row>
    <row r="121" spans="2:9" x14ac:dyDescent="0.35">
      <c r="B121" s="57">
        <v>317</v>
      </c>
      <c r="C121" s="3" t="s">
        <v>167</v>
      </c>
      <c r="D121" s="3">
        <v>0.93</v>
      </c>
      <c r="E121" s="3">
        <v>0.65</v>
      </c>
      <c r="F121" s="3">
        <v>1.1000000000000001</v>
      </c>
      <c r="G121" s="3">
        <v>0</v>
      </c>
      <c r="H121" s="3">
        <v>3</v>
      </c>
      <c r="I121" s="3">
        <v>2.85</v>
      </c>
    </row>
    <row r="122" spans="2:9" x14ac:dyDescent="0.35">
      <c r="B122" s="57">
        <v>398</v>
      </c>
      <c r="C122" s="3" t="s">
        <v>168</v>
      </c>
      <c r="D122" s="3">
        <v>1.35</v>
      </c>
      <c r="E122" s="3">
        <v>0.6</v>
      </c>
      <c r="F122" s="3">
        <v>1.35</v>
      </c>
      <c r="G122" s="3">
        <v>0.6</v>
      </c>
      <c r="H122" s="3">
        <v>4</v>
      </c>
      <c r="I122" s="3">
        <v>3.1</v>
      </c>
    </row>
    <row r="123" spans="2:9" x14ac:dyDescent="0.35">
      <c r="B123" s="57">
        <v>399</v>
      </c>
      <c r="C123" s="3" t="s">
        <v>169</v>
      </c>
      <c r="D123" s="3">
        <v>1</v>
      </c>
      <c r="E123" s="3">
        <v>0.5</v>
      </c>
      <c r="F123" s="3">
        <v>1</v>
      </c>
      <c r="G123" s="3">
        <v>0</v>
      </c>
      <c r="H123" s="3">
        <v>3</v>
      </c>
      <c r="I123" s="3">
        <v>3</v>
      </c>
    </row>
    <row r="124" spans="2:9" x14ac:dyDescent="0.35">
      <c r="B124" s="57">
        <v>400</v>
      </c>
      <c r="C124" s="3" t="s">
        <v>170</v>
      </c>
      <c r="D124" s="3">
        <v>0.93</v>
      </c>
      <c r="E124" s="3">
        <v>0.41</v>
      </c>
      <c r="F124" s="3">
        <v>1</v>
      </c>
      <c r="G124" s="3">
        <v>0</v>
      </c>
      <c r="H124" s="3">
        <v>3</v>
      </c>
      <c r="I124" s="3">
        <v>2</v>
      </c>
    </row>
    <row r="125" spans="2:9" x14ac:dyDescent="0.35">
      <c r="B125" s="57">
        <v>402</v>
      </c>
      <c r="C125" s="3" t="s">
        <v>171</v>
      </c>
      <c r="D125" s="3">
        <v>0.93</v>
      </c>
      <c r="E125" s="3">
        <v>0.6</v>
      </c>
      <c r="F125" s="3">
        <v>1</v>
      </c>
      <c r="H125" s="3">
        <v>2</v>
      </c>
      <c r="I125" s="3">
        <v>3.1</v>
      </c>
    </row>
    <row r="126" spans="2:9" x14ac:dyDescent="0.35">
      <c r="B126" s="57">
        <v>403</v>
      </c>
      <c r="C126" s="3" t="s">
        <v>172</v>
      </c>
      <c r="D126" s="3">
        <v>1</v>
      </c>
      <c r="E126" s="3">
        <v>0.55000000000000004</v>
      </c>
      <c r="F126" s="3">
        <v>1.1499999999999999</v>
      </c>
      <c r="G126" s="3">
        <v>0</v>
      </c>
      <c r="I126" s="3">
        <v>3.1</v>
      </c>
    </row>
    <row r="127" spans="2:9" x14ac:dyDescent="0.35">
      <c r="B127" s="57">
        <v>408</v>
      </c>
      <c r="C127" s="3" t="s">
        <v>173</v>
      </c>
      <c r="D127" s="3">
        <v>1.05</v>
      </c>
      <c r="E127" s="3">
        <v>0.45</v>
      </c>
      <c r="F127" s="3">
        <v>1.05</v>
      </c>
      <c r="G127" s="3">
        <v>0</v>
      </c>
      <c r="H127" s="3">
        <v>6</v>
      </c>
      <c r="I127" s="3">
        <v>3.1</v>
      </c>
    </row>
    <row r="128" spans="2:9" x14ac:dyDescent="0.35">
      <c r="B128" s="57">
        <v>407</v>
      </c>
      <c r="C128" s="3" t="s">
        <v>174</v>
      </c>
      <c r="D128" s="3">
        <v>1.1000000000000001</v>
      </c>
      <c r="E128" s="3">
        <v>0.6</v>
      </c>
      <c r="F128" s="3">
        <v>1.2</v>
      </c>
      <c r="G128" s="3">
        <v>0</v>
      </c>
    </row>
    <row r="129" spans="2:9" x14ac:dyDescent="0.35">
      <c r="B129" s="57">
        <v>440</v>
      </c>
      <c r="C129" s="3" t="s">
        <v>175</v>
      </c>
      <c r="D129" s="3">
        <v>1.3</v>
      </c>
      <c r="E129" s="3">
        <v>0.5</v>
      </c>
      <c r="F129" s="3">
        <v>1.2</v>
      </c>
      <c r="G129" s="3">
        <v>1.3</v>
      </c>
      <c r="H129" s="3">
        <v>4</v>
      </c>
    </row>
    <row r="130" spans="2:9" x14ac:dyDescent="0.35">
      <c r="B130" s="57">
        <v>410</v>
      </c>
      <c r="C130" s="3" t="s">
        <v>176</v>
      </c>
      <c r="D130" s="3">
        <v>1.3</v>
      </c>
      <c r="E130" s="3">
        <v>0.7</v>
      </c>
      <c r="F130" s="3">
        <v>1.4</v>
      </c>
      <c r="G130" s="3">
        <v>1.1000000000000001</v>
      </c>
      <c r="H130" s="3">
        <v>3</v>
      </c>
      <c r="I130" s="3">
        <v>2.85</v>
      </c>
    </row>
    <row r="131" spans="2:9" x14ac:dyDescent="0.35">
      <c r="B131" s="57">
        <v>416</v>
      </c>
      <c r="C131" s="3" t="s">
        <v>177</v>
      </c>
      <c r="D131" s="3">
        <v>1.4</v>
      </c>
      <c r="E131" s="3">
        <v>0.53</v>
      </c>
      <c r="F131" s="3">
        <v>1.3</v>
      </c>
      <c r="G131" s="3">
        <v>0</v>
      </c>
      <c r="H131" s="3">
        <v>4</v>
      </c>
    </row>
    <row r="132" spans="2:9" x14ac:dyDescent="0.35">
      <c r="B132" s="57">
        <v>418</v>
      </c>
      <c r="C132" s="3" t="s">
        <v>178</v>
      </c>
      <c r="D132" s="3">
        <v>0.95</v>
      </c>
      <c r="E132" s="3">
        <v>0.45</v>
      </c>
      <c r="F132" s="3">
        <v>1</v>
      </c>
      <c r="G132" s="3">
        <v>0</v>
      </c>
      <c r="H132" s="3">
        <v>3</v>
      </c>
    </row>
    <row r="133" spans="2:9" x14ac:dyDescent="0.35">
      <c r="B133" s="57">
        <v>420</v>
      </c>
      <c r="C133" s="3" t="s">
        <v>179</v>
      </c>
      <c r="D133" s="3">
        <v>1</v>
      </c>
      <c r="E133" s="3">
        <v>0.45</v>
      </c>
      <c r="F133" s="3">
        <v>1</v>
      </c>
      <c r="G133" s="3">
        <v>0</v>
      </c>
      <c r="H133" s="3">
        <v>2</v>
      </c>
      <c r="I133" s="3">
        <v>3.1</v>
      </c>
    </row>
    <row r="134" spans="2:9" x14ac:dyDescent="0.35">
      <c r="B134" s="57">
        <v>421</v>
      </c>
      <c r="C134" s="3" t="s">
        <v>180</v>
      </c>
      <c r="D134" s="3">
        <v>1</v>
      </c>
      <c r="E134" s="3">
        <v>0.5</v>
      </c>
      <c r="F134" s="3">
        <v>1.4</v>
      </c>
      <c r="G134" s="3">
        <v>0</v>
      </c>
      <c r="I134" s="3">
        <v>3.1</v>
      </c>
    </row>
    <row r="135" spans="2:9" x14ac:dyDescent="0.35">
      <c r="B135" s="57">
        <v>422</v>
      </c>
      <c r="C135" s="3" t="s">
        <v>181</v>
      </c>
      <c r="D135" s="3">
        <v>1</v>
      </c>
      <c r="E135" s="3">
        <v>0.43</v>
      </c>
      <c r="F135" s="3">
        <v>0.95</v>
      </c>
      <c r="I135" s="3">
        <v>3.1</v>
      </c>
    </row>
    <row r="136" spans="2:9" x14ac:dyDescent="0.35">
      <c r="B136" s="57">
        <v>425</v>
      </c>
      <c r="C136" s="3" t="s">
        <v>182</v>
      </c>
      <c r="D136" s="3">
        <v>0.94</v>
      </c>
      <c r="E136" s="3">
        <v>0.43</v>
      </c>
      <c r="F136" s="3">
        <v>1.03</v>
      </c>
      <c r="G136" s="3">
        <v>0</v>
      </c>
      <c r="H136" s="3">
        <v>3</v>
      </c>
      <c r="I136" s="3">
        <v>3.1</v>
      </c>
    </row>
    <row r="137" spans="2:9" x14ac:dyDescent="0.35">
      <c r="B137" s="57">
        <v>426</v>
      </c>
      <c r="C137" s="3" t="s">
        <v>183</v>
      </c>
      <c r="D137" s="3">
        <v>1.05</v>
      </c>
      <c r="E137" s="3">
        <v>0.5</v>
      </c>
      <c r="F137" s="3">
        <v>1</v>
      </c>
      <c r="I137" s="3">
        <v>3.1</v>
      </c>
    </row>
    <row r="138" spans="2:9" x14ac:dyDescent="0.35">
      <c r="B138" s="57">
        <v>430</v>
      </c>
      <c r="C138" s="3" t="s">
        <v>184</v>
      </c>
      <c r="D138" s="3">
        <v>1</v>
      </c>
      <c r="E138" s="3">
        <v>0.5</v>
      </c>
      <c r="F138" s="3">
        <v>1.05</v>
      </c>
      <c r="G138" s="3">
        <v>0</v>
      </c>
      <c r="I138" s="3">
        <v>2</v>
      </c>
    </row>
    <row r="139" spans="2:9" x14ac:dyDescent="0.35">
      <c r="B139" s="57">
        <v>444</v>
      </c>
      <c r="C139" s="3" t="s">
        <v>185</v>
      </c>
      <c r="D139" s="3">
        <v>1.03</v>
      </c>
      <c r="E139" s="3">
        <v>0.45</v>
      </c>
      <c r="F139" s="3">
        <v>1.05</v>
      </c>
      <c r="H139" s="3">
        <v>4.5</v>
      </c>
    </row>
    <row r="140" spans="2:9" x14ac:dyDescent="0.35">
      <c r="B140" s="57">
        <v>433</v>
      </c>
      <c r="C140" s="3" t="s">
        <v>186</v>
      </c>
      <c r="D140" s="3">
        <v>0.93</v>
      </c>
      <c r="E140" s="3">
        <v>0.41</v>
      </c>
      <c r="F140" s="3">
        <v>0.93</v>
      </c>
      <c r="G140" s="3">
        <v>0</v>
      </c>
    </row>
    <row r="141" spans="2:9" x14ac:dyDescent="0.35">
      <c r="B141" s="57">
        <v>434</v>
      </c>
      <c r="C141" s="3" t="s">
        <v>187</v>
      </c>
      <c r="D141" s="3">
        <v>1</v>
      </c>
      <c r="E141" s="3">
        <v>0.5</v>
      </c>
      <c r="F141" s="3">
        <v>1.2</v>
      </c>
      <c r="G141" s="3">
        <v>0</v>
      </c>
      <c r="H141" s="3">
        <v>3</v>
      </c>
      <c r="I141" s="3">
        <v>3.1</v>
      </c>
    </row>
    <row r="142" spans="2:9" x14ac:dyDescent="0.35">
      <c r="B142" s="57">
        <v>435</v>
      </c>
      <c r="C142" s="3" t="s">
        <v>188</v>
      </c>
      <c r="D142" s="3">
        <v>1.2</v>
      </c>
      <c r="E142" s="3">
        <v>0.5</v>
      </c>
      <c r="F142" s="3">
        <v>1.3</v>
      </c>
      <c r="G142" s="3">
        <v>0</v>
      </c>
      <c r="H142" s="3">
        <v>6</v>
      </c>
      <c r="I142" s="3">
        <v>3.1</v>
      </c>
    </row>
    <row r="143" spans="2:9" x14ac:dyDescent="0.35">
      <c r="B143" s="57">
        <v>436</v>
      </c>
      <c r="C143" s="3" t="s">
        <v>189</v>
      </c>
      <c r="D143" s="3">
        <v>0.95</v>
      </c>
      <c r="E143" s="3">
        <v>0.5</v>
      </c>
      <c r="F143" s="3">
        <v>1.1499999999999999</v>
      </c>
      <c r="G143" s="3">
        <v>0</v>
      </c>
      <c r="H143" s="3">
        <v>6</v>
      </c>
      <c r="I143" s="3">
        <v>3</v>
      </c>
    </row>
    <row r="144" spans="2:9" x14ac:dyDescent="0.35">
      <c r="B144" s="57">
        <v>423</v>
      </c>
      <c r="C144" s="3" t="s">
        <v>190</v>
      </c>
      <c r="D144" s="3">
        <v>1</v>
      </c>
      <c r="E144" s="3">
        <v>0.41</v>
      </c>
      <c r="F144" s="3">
        <v>1</v>
      </c>
      <c r="G144" s="3">
        <v>0</v>
      </c>
      <c r="H144" s="3">
        <v>3</v>
      </c>
      <c r="I144" s="3">
        <v>2.85</v>
      </c>
    </row>
    <row r="145" spans="2:9" x14ac:dyDescent="0.35">
      <c r="B145" s="57">
        <v>441</v>
      </c>
      <c r="C145" s="3" t="s">
        <v>191</v>
      </c>
      <c r="D145" s="3">
        <v>1</v>
      </c>
      <c r="E145" s="3">
        <v>0.5</v>
      </c>
      <c r="F145" s="3">
        <v>1.05</v>
      </c>
      <c r="G145" s="3">
        <v>0</v>
      </c>
    </row>
    <row r="146" spans="2:9" x14ac:dyDescent="0.35">
      <c r="B146" s="57">
        <v>475</v>
      </c>
      <c r="C146" s="3" t="s">
        <v>192</v>
      </c>
      <c r="D146" s="3">
        <v>1</v>
      </c>
      <c r="E146" s="3">
        <v>0.55000000000000004</v>
      </c>
      <c r="F146" s="3">
        <v>1.2</v>
      </c>
      <c r="G146" s="3">
        <v>0</v>
      </c>
      <c r="I146" s="3">
        <v>3.1</v>
      </c>
    </row>
    <row r="147" spans="2:9" x14ac:dyDescent="0.35">
      <c r="B147" s="57">
        <v>480</v>
      </c>
      <c r="C147" s="3" t="s">
        <v>193</v>
      </c>
      <c r="D147" s="3">
        <v>0.95</v>
      </c>
      <c r="E147" s="3">
        <v>0.45</v>
      </c>
      <c r="F147" s="3">
        <v>0.95</v>
      </c>
      <c r="G147" s="3">
        <v>0</v>
      </c>
      <c r="I147" s="3">
        <v>3.1</v>
      </c>
    </row>
    <row r="148" spans="2:9" x14ac:dyDescent="0.35">
      <c r="B148" s="57">
        <v>481</v>
      </c>
      <c r="C148" s="3" t="s">
        <v>194</v>
      </c>
      <c r="D148" s="3">
        <v>0.95</v>
      </c>
      <c r="E148" s="3">
        <v>0.41</v>
      </c>
      <c r="F148" s="3">
        <v>1</v>
      </c>
      <c r="G148" s="3">
        <v>0</v>
      </c>
      <c r="H148" s="3">
        <v>3</v>
      </c>
    </row>
    <row r="149" spans="2:9" x14ac:dyDescent="0.35">
      <c r="B149" s="57">
        <v>483</v>
      </c>
      <c r="C149" s="3" t="s">
        <v>195</v>
      </c>
      <c r="D149" s="3">
        <v>1.03</v>
      </c>
      <c r="E149" s="3">
        <v>0.45</v>
      </c>
      <c r="F149" s="3">
        <v>1.03</v>
      </c>
      <c r="G149" s="3">
        <v>0.25</v>
      </c>
      <c r="I149" s="3">
        <v>3.1</v>
      </c>
    </row>
    <row r="150" spans="2:9" x14ac:dyDescent="0.35">
      <c r="B150" s="57">
        <v>489</v>
      </c>
      <c r="C150" s="3" t="s">
        <v>196</v>
      </c>
      <c r="D150" s="3">
        <v>1.1499999999999999</v>
      </c>
      <c r="E150" s="3">
        <v>0.5</v>
      </c>
      <c r="F150" s="3">
        <v>1.25</v>
      </c>
      <c r="G150" s="3">
        <v>0</v>
      </c>
      <c r="I150" s="3">
        <v>3.1</v>
      </c>
    </row>
    <row r="151" spans="2:9" x14ac:dyDescent="0.35">
      <c r="B151" s="57">
        <v>494</v>
      </c>
      <c r="C151" s="3" t="s">
        <v>197</v>
      </c>
      <c r="D151" s="3">
        <v>1</v>
      </c>
      <c r="E151" s="3">
        <v>0.5</v>
      </c>
      <c r="F151" s="3">
        <v>1</v>
      </c>
      <c r="G151" s="3">
        <v>1</v>
      </c>
      <c r="H151" s="3">
        <v>5</v>
      </c>
      <c r="I151" s="3">
        <v>3.1</v>
      </c>
    </row>
    <row r="152" spans="2:9" x14ac:dyDescent="0.35">
      <c r="B152" s="57">
        <v>495</v>
      </c>
      <c r="C152" s="3" t="s">
        <v>198</v>
      </c>
      <c r="D152" s="3">
        <v>1.05</v>
      </c>
      <c r="E152" s="3">
        <v>0.55000000000000004</v>
      </c>
      <c r="F152" s="3">
        <v>1.1499999999999999</v>
      </c>
      <c r="G152" s="3">
        <v>0</v>
      </c>
      <c r="H152" s="3">
        <v>3</v>
      </c>
      <c r="I152" s="3">
        <v>3.1</v>
      </c>
    </row>
    <row r="153" spans="2:9" x14ac:dyDescent="0.35">
      <c r="B153" s="57">
        <v>498</v>
      </c>
      <c r="C153" s="3" t="s">
        <v>199</v>
      </c>
      <c r="D153" s="3">
        <v>1.1499999999999999</v>
      </c>
      <c r="E153" s="3">
        <v>0.45</v>
      </c>
      <c r="F153" s="3">
        <v>1.2</v>
      </c>
      <c r="H153" s="3">
        <v>6</v>
      </c>
      <c r="I153" s="3">
        <v>3.1</v>
      </c>
    </row>
    <row r="154" spans="2:9" x14ac:dyDescent="0.35">
      <c r="B154" s="57">
        <v>500</v>
      </c>
      <c r="C154" s="3" t="s">
        <v>200</v>
      </c>
      <c r="D154" s="3">
        <v>1.1000000000000001</v>
      </c>
      <c r="E154" s="3">
        <v>0.5</v>
      </c>
      <c r="F154" s="3">
        <v>1.2</v>
      </c>
      <c r="H154" s="3">
        <v>4</v>
      </c>
    </row>
    <row r="155" spans="2:9" x14ac:dyDescent="0.35">
      <c r="B155" s="57">
        <v>503</v>
      </c>
      <c r="C155" s="3" t="s">
        <v>201</v>
      </c>
      <c r="D155" s="3">
        <v>0.98</v>
      </c>
      <c r="E155" s="3">
        <v>0.55000000000000004</v>
      </c>
      <c r="F155" s="3">
        <v>1.1499999999999999</v>
      </c>
      <c r="G155" s="3">
        <v>0</v>
      </c>
      <c r="H155" s="3">
        <v>3</v>
      </c>
    </row>
    <row r="156" spans="2:9" x14ac:dyDescent="0.35">
      <c r="B156" s="57">
        <v>505</v>
      </c>
      <c r="C156" s="3" t="s">
        <v>202</v>
      </c>
      <c r="D156" s="3">
        <v>1.4</v>
      </c>
      <c r="E156" s="3">
        <v>0.65</v>
      </c>
      <c r="F156" s="3">
        <v>1.3</v>
      </c>
      <c r="G156" s="3">
        <v>0</v>
      </c>
      <c r="H156" s="3">
        <v>4.4000000000000004</v>
      </c>
      <c r="I156" s="3">
        <v>2.5</v>
      </c>
    </row>
    <row r="157" spans="2:9" x14ac:dyDescent="0.35">
      <c r="B157" s="57">
        <v>508</v>
      </c>
      <c r="C157" s="3" t="s">
        <v>203</v>
      </c>
      <c r="D157" s="3">
        <v>1.1000000000000001</v>
      </c>
      <c r="E157" s="3">
        <v>0.6</v>
      </c>
      <c r="F157" s="3">
        <v>1.1499999999999999</v>
      </c>
      <c r="G157" s="3">
        <v>0</v>
      </c>
      <c r="I157" s="3">
        <v>1.4</v>
      </c>
    </row>
    <row r="158" spans="2:9" x14ac:dyDescent="0.35">
      <c r="B158" s="57">
        <v>507</v>
      </c>
      <c r="C158" s="3" t="s">
        <v>204</v>
      </c>
      <c r="D158" s="3">
        <v>1.1000000000000001</v>
      </c>
      <c r="E158" s="3">
        <v>0.55000000000000004</v>
      </c>
      <c r="F158" s="3">
        <v>1.1499999999999999</v>
      </c>
      <c r="H158" s="3">
        <v>2</v>
      </c>
    </row>
    <row r="159" spans="2:9" x14ac:dyDescent="0.35">
      <c r="B159" s="57">
        <v>504</v>
      </c>
      <c r="C159" s="3" t="s">
        <v>205</v>
      </c>
      <c r="D159" s="3">
        <v>1</v>
      </c>
      <c r="E159" s="3">
        <v>0.55000000000000004</v>
      </c>
      <c r="F159" s="3">
        <v>1.1499999999999999</v>
      </c>
      <c r="G159" s="3">
        <v>0</v>
      </c>
    </row>
    <row r="160" spans="2:9" x14ac:dyDescent="0.35">
      <c r="B160" s="57">
        <v>531</v>
      </c>
      <c r="C160" s="3" t="s">
        <v>206</v>
      </c>
      <c r="D160" s="3">
        <v>1.05</v>
      </c>
      <c r="E160" s="3">
        <v>0.5</v>
      </c>
      <c r="F160" s="3">
        <v>1.03</v>
      </c>
      <c r="G160" s="3">
        <v>0</v>
      </c>
      <c r="H160" s="3">
        <v>2</v>
      </c>
      <c r="I160" s="3">
        <v>3.1</v>
      </c>
    </row>
    <row r="161" spans="2:9" x14ac:dyDescent="0.35">
      <c r="B161" s="57">
        <v>535</v>
      </c>
      <c r="C161" s="3" t="s">
        <v>207</v>
      </c>
      <c r="D161" s="3">
        <v>1</v>
      </c>
      <c r="E161" s="3">
        <v>0.65</v>
      </c>
      <c r="F161" s="3">
        <v>1</v>
      </c>
      <c r="G161" s="3">
        <v>0</v>
      </c>
      <c r="H161" s="3">
        <v>4</v>
      </c>
      <c r="I161" s="3">
        <v>3.1</v>
      </c>
    </row>
    <row r="162" spans="2:9" x14ac:dyDescent="0.35">
      <c r="B162" s="57">
        <v>536</v>
      </c>
      <c r="C162" s="3" t="s">
        <v>208</v>
      </c>
      <c r="D162" s="3">
        <v>1</v>
      </c>
      <c r="E162" s="3">
        <v>0.55000000000000004</v>
      </c>
      <c r="F162" s="3">
        <v>1.4</v>
      </c>
      <c r="G162" s="3">
        <v>0</v>
      </c>
      <c r="H162" s="3">
        <v>6</v>
      </c>
      <c r="I162" s="3">
        <v>3.1</v>
      </c>
    </row>
    <row r="163" spans="2:9" x14ac:dyDescent="0.35">
      <c r="B163" s="57">
        <v>538</v>
      </c>
      <c r="C163" s="3" t="s">
        <v>209</v>
      </c>
      <c r="D163" s="3">
        <v>1</v>
      </c>
      <c r="E163" s="3">
        <v>0.5</v>
      </c>
      <c r="F163" s="3">
        <v>1.2</v>
      </c>
      <c r="G163" s="3">
        <v>0</v>
      </c>
      <c r="H163" s="3">
        <v>3</v>
      </c>
    </row>
    <row r="164" spans="2:9" x14ac:dyDescent="0.35">
      <c r="B164" s="57">
        <v>541</v>
      </c>
      <c r="C164" s="3" t="s">
        <v>210</v>
      </c>
      <c r="D164" s="3">
        <v>1.05</v>
      </c>
      <c r="E164" s="3">
        <v>0.47</v>
      </c>
      <c r="F164" s="3">
        <v>1.04</v>
      </c>
      <c r="G164" s="3">
        <v>0</v>
      </c>
      <c r="I164" s="3">
        <v>2.85</v>
      </c>
    </row>
    <row r="165" spans="2:9" x14ac:dyDescent="0.35">
      <c r="B165" s="57">
        <v>543</v>
      </c>
      <c r="C165" s="3" t="s">
        <v>211</v>
      </c>
      <c r="D165" s="3">
        <v>1.18</v>
      </c>
      <c r="E165" s="3">
        <v>0.48</v>
      </c>
      <c r="F165" s="3">
        <v>1.18</v>
      </c>
      <c r="G165" s="3">
        <v>0</v>
      </c>
      <c r="H165" s="3">
        <v>4.3</v>
      </c>
    </row>
    <row r="166" spans="2:9" x14ac:dyDescent="0.35">
      <c r="B166" s="57">
        <v>893</v>
      </c>
      <c r="C166" s="3" t="s">
        <v>212</v>
      </c>
      <c r="D166" s="3">
        <v>1</v>
      </c>
      <c r="E166" s="3">
        <v>0.5</v>
      </c>
      <c r="F166" s="3">
        <v>1.3</v>
      </c>
      <c r="G166" s="3">
        <v>0</v>
      </c>
      <c r="H166" s="3">
        <v>4</v>
      </c>
      <c r="I166" s="3">
        <v>3.1</v>
      </c>
    </row>
    <row r="167" spans="2:9" x14ac:dyDescent="0.35">
      <c r="B167" s="57">
        <v>740</v>
      </c>
      <c r="C167" s="3" t="s">
        <v>213</v>
      </c>
      <c r="D167" s="3">
        <v>1.43</v>
      </c>
      <c r="E167" s="3">
        <v>0.59</v>
      </c>
      <c r="F167" s="3">
        <v>1.55</v>
      </c>
      <c r="G167" s="3">
        <v>1.43</v>
      </c>
      <c r="H167" s="3">
        <v>2</v>
      </c>
      <c r="I167" s="3">
        <v>2.5</v>
      </c>
    </row>
    <row r="168" spans="2:9" x14ac:dyDescent="0.35">
      <c r="B168" s="57">
        <v>895</v>
      </c>
      <c r="C168" s="3" t="s">
        <v>214</v>
      </c>
      <c r="D168" s="3">
        <v>1.03</v>
      </c>
      <c r="E168" s="3">
        <v>0.45</v>
      </c>
      <c r="F168" s="3">
        <v>1.1200000000000001</v>
      </c>
      <c r="G168" s="3">
        <v>0</v>
      </c>
      <c r="I168" s="3">
        <v>3.1</v>
      </c>
    </row>
    <row r="169" spans="2:9" x14ac:dyDescent="0.35">
      <c r="B169" s="57">
        <v>529</v>
      </c>
      <c r="C169" s="3" t="s">
        <v>215</v>
      </c>
      <c r="D169" s="3">
        <v>1.05</v>
      </c>
      <c r="E169" s="3">
        <v>0.45</v>
      </c>
      <c r="F169" s="3">
        <v>1.35</v>
      </c>
      <c r="H169" s="3">
        <v>3</v>
      </c>
      <c r="I169" s="3">
        <v>3</v>
      </c>
    </row>
    <row r="170" spans="2:9" x14ac:dyDescent="0.35">
      <c r="B170" s="57">
        <v>545</v>
      </c>
      <c r="C170" s="3" t="s">
        <v>216</v>
      </c>
      <c r="D170" s="3">
        <v>0.93</v>
      </c>
      <c r="E170" s="3">
        <v>0.5</v>
      </c>
      <c r="F170" s="3">
        <v>1.1000000000000001</v>
      </c>
      <c r="G170" s="3">
        <v>0</v>
      </c>
      <c r="I170" s="3">
        <v>3.1</v>
      </c>
    </row>
    <row r="171" spans="2:9" x14ac:dyDescent="0.35">
      <c r="B171" s="57">
        <v>560</v>
      </c>
      <c r="C171" s="3" t="s">
        <v>217</v>
      </c>
      <c r="D171" s="3">
        <v>1.2</v>
      </c>
      <c r="E171" s="3">
        <v>0.55000000000000004</v>
      </c>
      <c r="F171" s="3">
        <v>1.1000000000000001</v>
      </c>
      <c r="G171" s="3">
        <v>0</v>
      </c>
      <c r="H171" s="3">
        <v>3</v>
      </c>
      <c r="I171" s="3">
        <v>2.85</v>
      </c>
    </row>
    <row r="172" spans="2:9" x14ac:dyDescent="0.35">
      <c r="B172" s="57">
        <v>561</v>
      </c>
      <c r="C172" s="3" t="s">
        <v>218</v>
      </c>
      <c r="D172" s="3">
        <v>1.1000000000000001</v>
      </c>
      <c r="E172" s="3">
        <v>0.55000000000000004</v>
      </c>
      <c r="F172" s="3">
        <v>1.2</v>
      </c>
      <c r="G172" s="3">
        <v>0</v>
      </c>
      <c r="I172" s="3">
        <v>3.1</v>
      </c>
    </row>
    <row r="173" spans="2:9" x14ac:dyDescent="0.35">
      <c r="B173" s="57">
        <v>562</v>
      </c>
      <c r="C173" s="3" t="s">
        <v>219</v>
      </c>
      <c r="D173" s="3">
        <v>1.1000000000000001</v>
      </c>
      <c r="E173" s="3">
        <v>0.6</v>
      </c>
      <c r="F173" s="3">
        <v>1.45</v>
      </c>
      <c r="G173" s="3">
        <v>0</v>
      </c>
      <c r="H173" s="3">
        <v>3</v>
      </c>
    </row>
    <row r="174" spans="2:9" x14ac:dyDescent="0.35">
      <c r="B174" s="57">
        <v>563</v>
      </c>
      <c r="C174" s="3" t="s">
        <v>220</v>
      </c>
      <c r="D174" s="3">
        <v>1.25</v>
      </c>
      <c r="E174" s="3">
        <v>0.7</v>
      </c>
      <c r="F174" s="3">
        <v>1.05</v>
      </c>
      <c r="G174" s="3">
        <v>0</v>
      </c>
      <c r="H174" s="3">
        <v>3</v>
      </c>
      <c r="I174" s="3">
        <v>3.1</v>
      </c>
    </row>
    <row r="175" spans="2:9" x14ac:dyDescent="0.35">
      <c r="B175" s="57">
        <v>309</v>
      </c>
      <c r="C175" s="3" t="s">
        <v>221</v>
      </c>
      <c r="D175" s="3">
        <v>1.1000000000000001</v>
      </c>
      <c r="E175" s="3">
        <v>0.55000000000000004</v>
      </c>
      <c r="F175" s="3">
        <v>1.25</v>
      </c>
      <c r="G175" s="3">
        <v>0</v>
      </c>
    </row>
    <row r="176" spans="2:9" x14ac:dyDescent="0.35">
      <c r="B176" s="57">
        <v>576</v>
      </c>
      <c r="C176" s="3" t="s">
        <v>222</v>
      </c>
      <c r="D176" s="3">
        <v>0.93</v>
      </c>
      <c r="E176" s="3">
        <v>0.6</v>
      </c>
      <c r="F176" s="3">
        <v>1.2</v>
      </c>
      <c r="G176" s="3">
        <v>0</v>
      </c>
      <c r="I176" s="3">
        <v>3</v>
      </c>
    </row>
    <row r="177" spans="2:9" x14ac:dyDescent="0.35">
      <c r="B177" s="57">
        <v>578</v>
      </c>
      <c r="C177" s="3" t="s">
        <v>223</v>
      </c>
      <c r="D177" s="3">
        <v>1.1000000000000001</v>
      </c>
      <c r="E177" s="3">
        <v>0.6</v>
      </c>
      <c r="F177" s="3">
        <v>1.1000000000000001</v>
      </c>
      <c r="G177" s="3">
        <v>0.2</v>
      </c>
      <c r="H177" s="3">
        <v>4.5</v>
      </c>
      <c r="I177" s="3">
        <v>3.1</v>
      </c>
    </row>
    <row r="178" spans="2:9" x14ac:dyDescent="0.35">
      <c r="B178" s="57">
        <v>445</v>
      </c>
      <c r="C178" s="3" t="s">
        <v>224</v>
      </c>
      <c r="D178" s="3">
        <v>1.5</v>
      </c>
      <c r="E178" s="3">
        <v>0.47</v>
      </c>
      <c r="F178" s="3">
        <v>1.5</v>
      </c>
      <c r="H178" s="3">
        <v>3</v>
      </c>
      <c r="I178" s="3">
        <v>3.1</v>
      </c>
    </row>
    <row r="179" spans="2:9" x14ac:dyDescent="0.35">
      <c r="B179" s="57">
        <v>580</v>
      </c>
      <c r="C179" s="3" t="s">
        <v>225</v>
      </c>
      <c r="D179" s="3">
        <v>1</v>
      </c>
      <c r="E179" s="3">
        <v>0.5</v>
      </c>
      <c r="F179" s="3">
        <v>1.1000000000000001</v>
      </c>
      <c r="G179" s="3">
        <v>0</v>
      </c>
    </row>
    <row r="180" spans="2:9" x14ac:dyDescent="0.35">
      <c r="B180" s="57">
        <v>581</v>
      </c>
      <c r="C180" s="3" t="s">
        <v>226</v>
      </c>
      <c r="D180" s="3">
        <v>1.1000000000000001</v>
      </c>
      <c r="E180" s="3">
        <v>0.52</v>
      </c>
      <c r="F180" s="3">
        <v>1.1000000000000001</v>
      </c>
      <c r="G180" s="3">
        <v>0</v>
      </c>
      <c r="I180" s="3">
        <v>3</v>
      </c>
    </row>
    <row r="181" spans="2:9" x14ac:dyDescent="0.35">
      <c r="B181" s="57">
        <v>599</v>
      </c>
      <c r="C181" s="3" t="s">
        <v>227</v>
      </c>
      <c r="D181" s="3">
        <v>0.93</v>
      </c>
      <c r="E181" s="3">
        <v>0.55000000000000004</v>
      </c>
      <c r="F181" s="3">
        <v>1.1499999999999999</v>
      </c>
      <c r="G181" s="3">
        <v>0</v>
      </c>
      <c r="I181" s="3">
        <v>3.1</v>
      </c>
    </row>
    <row r="182" spans="2:9" x14ac:dyDescent="0.35">
      <c r="B182" s="57">
        <v>583</v>
      </c>
      <c r="C182" s="3" t="s">
        <v>228</v>
      </c>
      <c r="D182" s="3">
        <v>1.4</v>
      </c>
      <c r="E182" s="3">
        <v>0.6</v>
      </c>
      <c r="F182" s="3">
        <v>1.6</v>
      </c>
      <c r="G182" s="3">
        <v>0</v>
      </c>
      <c r="I182" s="3">
        <v>3.1</v>
      </c>
    </row>
    <row r="183" spans="2:9" x14ac:dyDescent="0.35">
      <c r="B183" s="57">
        <v>854</v>
      </c>
      <c r="C183" s="3" t="s">
        <v>229</v>
      </c>
      <c r="D183" s="3">
        <v>1.25</v>
      </c>
      <c r="E183" s="3">
        <v>0.41</v>
      </c>
      <c r="F183" s="3">
        <v>1.2</v>
      </c>
      <c r="G183" s="3">
        <v>0</v>
      </c>
      <c r="H183" s="3">
        <v>2</v>
      </c>
      <c r="I183" s="3">
        <v>3.1</v>
      </c>
    </row>
    <row r="184" spans="2:9" x14ac:dyDescent="0.35">
      <c r="B184" s="57">
        <v>577</v>
      </c>
      <c r="C184" s="3" t="s">
        <v>230</v>
      </c>
      <c r="D184" s="3">
        <v>1</v>
      </c>
      <c r="E184" s="3">
        <v>0.45</v>
      </c>
      <c r="F184" s="3">
        <v>1.2</v>
      </c>
      <c r="H184" s="3">
        <v>3</v>
      </c>
    </row>
    <row r="185" spans="2:9" x14ac:dyDescent="0.35">
      <c r="B185" s="57">
        <v>584</v>
      </c>
      <c r="C185" s="3" t="s">
        <v>231</v>
      </c>
      <c r="D185" s="3">
        <v>1</v>
      </c>
      <c r="E185" s="3">
        <v>0.66</v>
      </c>
      <c r="F185" s="3">
        <v>1.1399999999999999</v>
      </c>
      <c r="G185" s="3">
        <v>0</v>
      </c>
      <c r="H185" s="3">
        <v>2.25</v>
      </c>
      <c r="I185" s="3">
        <v>3.1</v>
      </c>
    </row>
    <row r="186" spans="2:9" x14ac:dyDescent="0.35">
      <c r="B186" s="57">
        <v>588</v>
      </c>
      <c r="C186" s="3" t="s">
        <v>232</v>
      </c>
      <c r="D186" s="3">
        <v>1.05</v>
      </c>
      <c r="E186" s="3">
        <v>0.65</v>
      </c>
      <c r="F186" s="3">
        <v>1.3</v>
      </c>
      <c r="G186" s="3">
        <v>0</v>
      </c>
      <c r="I186" s="3">
        <v>0</v>
      </c>
    </row>
    <row r="187" spans="2:9" x14ac:dyDescent="0.35">
      <c r="B187" s="57">
        <v>592</v>
      </c>
      <c r="C187" s="3" t="s">
        <v>233</v>
      </c>
      <c r="D187" s="3">
        <v>1.3</v>
      </c>
      <c r="E187" s="3">
        <v>0.6</v>
      </c>
      <c r="F187" s="3">
        <v>1.35</v>
      </c>
      <c r="G187" s="3">
        <v>0</v>
      </c>
      <c r="H187" s="3">
        <v>2</v>
      </c>
      <c r="I187" s="3">
        <v>3.1</v>
      </c>
    </row>
    <row r="188" spans="2:9" x14ac:dyDescent="0.35">
      <c r="B188" s="57">
        <v>593</v>
      </c>
      <c r="C188" s="3" t="s">
        <v>234</v>
      </c>
      <c r="D188" s="3">
        <v>1.1499999999999999</v>
      </c>
      <c r="E188" s="3">
        <v>0.55000000000000004</v>
      </c>
      <c r="F188" s="3">
        <v>1.1499999999999999</v>
      </c>
      <c r="G188" s="3">
        <v>0</v>
      </c>
      <c r="I188" s="3">
        <v>3</v>
      </c>
    </row>
    <row r="189" spans="2:9" x14ac:dyDescent="0.35">
      <c r="B189" s="57">
        <v>595</v>
      </c>
      <c r="C189" s="3" t="s">
        <v>235</v>
      </c>
      <c r="D189" s="3">
        <v>0.93</v>
      </c>
      <c r="E189" s="3">
        <v>0.6</v>
      </c>
      <c r="F189" s="3">
        <v>1.1000000000000001</v>
      </c>
      <c r="G189" s="3">
        <v>0</v>
      </c>
      <c r="H189" s="3">
        <v>2.5</v>
      </c>
    </row>
    <row r="190" spans="2:9" x14ac:dyDescent="0.35">
      <c r="B190" s="57">
        <v>601</v>
      </c>
      <c r="C190" s="3" t="s">
        <v>236</v>
      </c>
      <c r="D190" s="3">
        <v>0.93</v>
      </c>
      <c r="E190" s="3">
        <v>0.6</v>
      </c>
      <c r="F190" s="3">
        <v>1.1000000000000001</v>
      </c>
      <c r="G190" s="3">
        <v>0</v>
      </c>
      <c r="I190" s="3">
        <v>3.1</v>
      </c>
    </row>
    <row r="191" spans="2:9" x14ac:dyDescent="0.35">
      <c r="B191" s="57">
        <v>607</v>
      </c>
      <c r="C191" s="3" t="s">
        <v>237</v>
      </c>
      <c r="D191" s="3">
        <v>0.93</v>
      </c>
      <c r="E191" s="3">
        <v>0.5</v>
      </c>
      <c r="F191" s="3">
        <v>1</v>
      </c>
      <c r="G191" s="3">
        <v>0</v>
      </c>
    </row>
    <row r="192" spans="2:9" x14ac:dyDescent="0.35">
      <c r="B192" s="57">
        <v>614</v>
      </c>
      <c r="C192" s="3" t="s">
        <v>238</v>
      </c>
      <c r="D192" s="3">
        <v>1</v>
      </c>
      <c r="E192" s="3">
        <v>0.6</v>
      </c>
      <c r="F192" s="3">
        <v>1.1000000000000001</v>
      </c>
      <c r="G192" s="3">
        <v>0</v>
      </c>
      <c r="I192" s="3">
        <v>3.1</v>
      </c>
    </row>
    <row r="193" spans="2:9" x14ac:dyDescent="0.35">
      <c r="B193" s="57">
        <v>615</v>
      </c>
      <c r="C193" s="3" t="s">
        <v>239</v>
      </c>
      <c r="D193" s="3">
        <v>1</v>
      </c>
      <c r="E193" s="3">
        <v>0.41</v>
      </c>
      <c r="F193" s="3">
        <v>1.1000000000000001</v>
      </c>
      <c r="G193" s="3">
        <v>0.4</v>
      </c>
      <c r="H193" s="3">
        <v>3.5</v>
      </c>
      <c r="I193" s="3">
        <v>3.1</v>
      </c>
    </row>
    <row r="194" spans="2:9" x14ac:dyDescent="0.35">
      <c r="B194" s="57">
        <v>616</v>
      </c>
      <c r="C194" s="3" t="s">
        <v>240</v>
      </c>
      <c r="D194" s="3">
        <v>1.1499999999999999</v>
      </c>
      <c r="E194" s="3">
        <v>0.65</v>
      </c>
      <c r="F194" s="3">
        <v>1.25</v>
      </c>
      <c r="G194" s="3">
        <v>0</v>
      </c>
      <c r="H194" s="3">
        <v>3.1</v>
      </c>
      <c r="I194" s="3">
        <v>3.1</v>
      </c>
    </row>
    <row r="195" spans="2:9" x14ac:dyDescent="0.35">
      <c r="B195" s="57">
        <v>619</v>
      </c>
      <c r="C195" s="3" t="s">
        <v>241</v>
      </c>
      <c r="D195" s="3">
        <v>1.05</v>
      </c>
      <c r="E195" s="3">
        <v>0.6</v>
      </c>
      <c r="F195" s="3">
        <v>1.05</v>
      </c>
      <c r="I195" s="3">
        <v>2</v>
      </c>
    </row>
    <row r="196" spans="2:9" x14ac:dyDescent="0.35">
      <c r="B196" s="57">
        <v>620</v>
      </c>
      <c r="C196" s="3" t="s">
        <v>242</v>
      </c>
      <c r="D196" s="3">
        <v>0.93</v>
      </c>
      <c r="E196" s="3">
        <v>0.55000000000000004</v>
      </c>
      <c r="F196" s="3">
        <v>1.1000000000000001</v>
      </c>
      <c r="G196" s="3">
        <v>0</v>
      </c>
      <c r="I196" s="3">
        <v>3.1</v>
      </c>
    </row>
    <row r="197" spans="2:9" x14ac:dyDescent="0.35">
      <c r="B197" s="57">
        <v>623</v>
      </c>
      <c r="C197" s="3" t="s">
        <v>243</v>
      </c>
      <c r="D197" s="3">
        <v>0.95</v>
      </c>
      <c r="E197" s="3">
        <v>0.48</v>
      </c>
      <c r="F197" s="3">
        <v>1.08</v>
      </c>
      <c r="G197" s="3">
        <v>0</v>
      </c>
    </row>
    <row r="198" spans="2:9" x14ac:dyDescent="0.35">
      <c r="B198" s="57">
        <v>625</v>
      </c>
      <c r="C198" s="3" t="s">
        <v>244</v>
      </c>
      <c r="D198" s="3">
        <v>1.1499999999999999</v>
      </c>
      <c r="E198" s="3">
        <v>0.41</v>
      </c>
      <c r="F198" s="3">
        <v>1.3</v>
      </c>
      <c r="G198" s="3">
        <v>0</v>
      </c>
      <c r="H198" s="3">
        <v>6</v>
      </c>
      <c r="I198" s="3">
        <v>3.1</v>
      </c>
    </row>
    <row r="199" spans="2:9" x14ac:dyDescent="0.35">
      <c r="B199" s="57">
        <v>626</v>
      </c>
      <c r="C199" s="3" t="s">
        <v>245</v>
      </c>
      <c r="D199" s="3">
        <v>1.3</v>
      </c>
      <c r="E199" s="3">
        <v>0.5</v>
      </c>
      <c r="F199" s="3">
        <v>1.4</v>
      </c>
      <c r="G199" s="3">
        <v>0</v>
      </c>
      <c r="H199" s="3">
        <v>6</v>
      </c>
      <c r="I199" s="3">
        <v>3.1</v>
      </c>
    </row>
    <row r="200" spans="2:9" x14ac:dyDescent="0.35">
      <c r="B200" s="57">
        <v>630</v>
      </c>
      <c r="C200" s="3" t="s">
        <v>246</v>
      </c>
      <c r="D200" s="3">
        <v>1.05</v>
      </c>
      <c r="E200" s="3">
        <v>0.6</v>
      </c>
      <c r="F200" s="3">
        <v>1.2</v>
      </c>
      <c r="G200" s="3">
        <v>0</v>
      </c>
      <c r="I200" s="3">
        <v>3.1</v>
      </c>
    </row>
    <row r="201" spans="2:9" x14ac:dyDescent="0.35">
      <c r="B201" s="57">
        <v>631</v>
      </c>
      <c r="C201" s="3" t="s">
        <v>247</v>
      </c>
      <c r="D201" s="3">
        <v>1.8</v>
      </c>
      <c r="E201" s="3">
        <v>0.5</v>
      </c>
      <c r="F201" s="3">
        <v>1.8</v>
      </c>
      <c r="G201" s="3">
        <v>0</v>
      </c>
      <c r="H201" s="3">
        <v>4</v>
      </c>
      <c r="I201" s="3">
        <v>3.1</v>
      </c>
    </row>
    <row r="202" spans="2:9" x14ac:dyDescent="0.35">
      <c r="B202" s="57">
        <v>624</v>
      </c>
      <c r="C202" s="3" t="s">
        <v>248</v>
      </c>
      <c r="D202" s="3">
        <v>1.3</v>
      </c>
      <c r="E202" s="3">
        <v>0.62</v>
      </c>
      <c r="F202" s="3">
        <v>1.55</v>
      </c>
      <c r="G202" s="3">
        <v>0</v>
      </c>
      <c r="I202" s="3">
        <v>3.1</v>
      </c>
    </row>
    <row r="203" spans="2:9" x14ac:dyDescent="0.35">
      <c r="B203" s="57">
        <v>608</v>
      </c>
      <c r="C203" s="3" t="s">
        <v>249</v>
      </c>
      <c r="D203" s="3">
        <v>1.1000000000000001</v>
      </c>
      <c r="E203" s="3">
        <v>0.45</v>
      </c>
      <c r="F203" s="3">
        <v>1.2</v>
      </c>
      <c r="G203" s="3">
        <v>0</v>
      </c>
      <c r="I203" s="3">
        <v>3</v>
      </c>
    </row>
    <row r="204" spans="2:9" x14ac:dyDescent="0.35">
      <c r="B204" s="57">
        <v>635</v>
      </c>
      <c r="C204" s="3" t="s">
        <v>250</v>
      </c>
      <c r="D204" s="3">
        <v>1.1000000000000001</v>
      </c>
      <c r="E204" s="3">
        <v>0.48</v>
      </c>
      <c r="F204" s="3">
        <v>1.1000000000000001</v>
      </c>
      <c r="G204" s="3">
        <v>0</v>
      </c>
    </row>
    <row r="205" spans="2:9" x14ac:dyDescent="0.35">
      <c r="B205" s="57">
        <v>636</v>
      </c>
      <c r="C205" s="3" t="s">
        <v>251</v>
      </c>
      <c r="D205" s="3">
        <v>1.2</v>
      </c>
      <c r="E205" s="3">
        <v>0.5</v>
      </c>
      <c r="F205" s="3">
        <v>1.3</v>
      </c>
      <c r="G205" s="3">
        <v>0</v>
      </c>
      <c r="I205" s="3">
        <v>3.1</v>
      </c>
    </row>
    <row r="206" spans="2:9" x14ac:dyDescent="0.35">
      <c r="B206" s="57">
        <v>681</v>
      </c>
      <c r="C206" s="3" t="s">
        <v>252</v>
      </c>
      <c r="D206" s="3">
        <v>1.1000000000000001</v>
      </c>
      <c r="E206" s="3">
        <v>0.55000000000000004</v>
      </c>
      <c r="F206" s="3">
        <v>1.1000000000000001</v>
      </c>
      <c r="G206" s="3">
        <v>0</v>
      </c>
      <c r="H206" s="3">
        <v>2</v>
      </c>
      <c r="I206" s="3">
        <v>3</v>
      </c>
    </row>
    <row r="207" spans="2:9" x14ac:dyDescent="0.35">
      <c r="B207" s="57">
        <v>683</v>
      </c>
      <c r="C207" s="3" t="s">
        <v>253</v>
      </c>
      <c r="D207" s="3">
        <v>1.1000000000000001</v>
      </c>
      <c r="E207" s="3">
        <v>0.5</v>
      </c>
      <c r="F207" s="3">
        <v>1.1499999999999999</v>
      </c>
      <c r="G207" s="3">
        <v>0</v>
      </c>
    </row>
    <row r="208" spans="2:9" x14ac:dyDescent="0.35">
      <c r="B208" s="57">
        <v>710</v>
      </c>
      <c r="C208" s="3" t="s">
        <v>254</v>
      </c>
      <c r="D208" s="3">
        <v>1.35</v>
      </c>
      <c r="E208" s="3">
        <v>0.41</v>
      </c>
      <c r="F208" s="3">
        <v>1.8</v>
      </c>
      <c r="G208" s="3">
        <v>0</v>
      </c>
      <c r="I208" s="3">
        <v>3.1</v>
      </c>
    </row>
    <row r="209" spans="2:9" x14ac:dyDescent="0.35">
      <c r="B209" s="57">
        <v>684</v>
      </c>
      <c r="C209" s="3" t="s">
        <v>255</v>
      </c>
      <c r="D209" s="3">
        <v>0.93</v>
      </c>
      <c r="E209" s="3">
        <v>0.41</v>
      </c>
      <c r="F209" s="3">
        <v>0.93</v>
      </c>
      <c r="G209" s="3">
        <v>0.93</v>
      </c>
      <c r="H209" s="3">
        <v>5</v>
      </c>
    </row>
    <row r="210" spans="2:9" x14ac:dyDescent="0.35">
      <c r="B210" s="57">
        <v>686</v>
      </c>
      <c r="C210" s="3" t="s">
        <v>256</v>
      </c>
      <c r="D210" s="3">
        <v>1.05</v>
      </c>
      <c r="E210" s="3">
        <v>0.75</v>
      </c>
      <c r="F210" s="3">
        <v>1.35</v>
      </c>
      <c r="G210" s="3">
        <v>0</v>
      </c>
      <c r="I210" s="3">
        <v>3.1</v>
      </c>
    </row>
    <row r="211" spans="2:9" x14ac:dyDescent="0.35">
      <c r="B211" s="57">
        <v>687</v>
      </c>
      <c r="C211" s="3" t="s">
        <v>257</v>
      </c>
      <c r="D211" s="3">
        <v>1.23</v>
      </c>
      <c r="E211" s="3">
        <v>0.65</v>
      </c>
      <c r="F211" s="3">
        <v>1.25</v>
      </c>
      <c r="G211" s="3">
        <v>0</v>
      </c>
      <c r="H211" s="3">
        <v>2</v>
      </c>
    </row>
    <row r="212" spans="2:9" x14ac:dyDescent="0.35">
      <c r="B212" s="57">
        <v>689</v>
      </c>
      <c r="C212" s="3" t="s">
        <v>258</v>
      </c>
      <c r="D212" s="3">
        <v>1.03</v>
      </c>
      <c r="E212" s="3">
        <v>0.49</v>
      </c>
      <c r="F212" s="3">
        <v>1.19</v>
      </c>
      <c r="G212" s="3">
        <v>0</v>
      </c>
      <c r="I212" s="3">
        <v>2.95</v>
      </c>
    </row>
    <row r="213" spans="2:9" x14ac:dyDescent="0.35">
      <c r="B213" s="57">
        <v>691</v>
      </c>
      <c r="C213" s="3" t="s">
        <v>259</v>
      </c>
      <c r="D213" s="3">
        <v>1.1000000000000001</v>
      </c>
      <c r="E213" s="3">
        <v>0.7</v>
      </c>
      <c r="F213" s="3">
        <v>1.5</v>
      </c>
      <c r="G213" s="3">
        <v>0.5</v>
      </c>
      <c r="H213" s="3">
        <v>5</v>
      </c>
      <c r="I213" s="3">
        <v>3.1</v>
      </c>
    </row>
    <row r="214" spans="2:9" x14ac:dyDescent="0.35">
      <c r="B214" s="57">
        <v>680</v>
      </c>
      <c r="C214" s="3" t="s">
        <v>260</v>
      </c>
      <c r="D214" s="3">
        <v>1.25</v>
      </c>
      <c r="E214" s="3">
        <v>0.41</v>
      </c>
      <c r="F214" s="3">
        <v>0.93</v>
      </c>
      <c r="G214" s="3">
        <v>0.75</v>
      </c>
      <c r="H214" s="3">
        <v>3</v>
      </c>
      <c r="I214" s="3">
        <v>1.25</v>
      </c>
    </row>
    <row r="215" spans="2:9" x14ac:dyDescent="0.35">
      <c r="B215" s="57">
        <v>694</v>
      </c>
      <c r="C215" s="3" t="s">
        <v>261</v>
      </c>
      <c r="D215" s="3">
        <v>1.45</v>
      </c>
      <c r="E215" s="3">
        <v>0.5</v>
      </c>
      <c r="F215" s="3">
        <v>1.5</v>
      </c>
      <c r="G215" s="3">
        <v>0</v>
      </c>
      <c r="H215" s="3">
        <v>6</v>
      </c>
      <c r="I215" s="3">
        <v>3.1</v>
      </c>
    </row>
    <row r="216" spans="2:9" x14ac:dyDescent="0.35">
      <c r="B216" s="57">
        <v>697</v>
      </c>
      <c r="C216" s="3" t="s">
        <v>262</v>
      </c>
      <c r="D216" s="3">
        <v>1.1000000000000001</v>
      </c>
      <c r="E216" s="3">
        <v>0.55000000000000004</v>
      </c>
      <c r="F216" s="3">
        <v>1.55</v>
      </c>
      <c r="G216" s="3">
        <v>0</v>
      </c>
      <c r="I216" s="3">
        <v>3.1</v>
      </c>
    </row>
    <row r="217" spans="2:9" x14ac:dyDescent="0.35">
      <c r="B217" s="57">
        <v>698</v>
      </c>
      <c r="C217" s="3" t="s">
        <v>263</v>
      </c>
      <c r="D217" s="3">
        <v>1.55</v>
      </c>
      <c r="E217" s="3">
        <v>0.6</v>
      </c>
      <c r="F217" s="3">
        <v>1.2</v>
      </c>
      <c r="G217" s="3">
        <v>0.2</v>
      </c>
      <c r="H217" s="3">
        <v>4</v>
      </c>
      <c r="I217" s="3">
        <v>3.1</v>
      </c>
    </row>
    <row r="218" spans="2:9" x14ac:dyDescent="0.35">
      <c r="B218" s="57">
        <v>700</v>
      </c>
      <c r="C218" s="3" t="s">
        <v>264</v>
      </c>
      <c r="D218" s="3">
        <v>0.93</v>
      </c>
      <c r="E218" s="3">
        <v>0.5</v>
      </c>
      <c r="F218" s="3">
        <v>1.1000000000000001</v>
      </c>
      <c r="G218" s="3">
        <v>0</v>
      </c>
      <c r="I218" s="3">
        <v>1.5</v>
      </c>
    </row>
    <row r="219" spans="2:9" x14ac:dyDescent="0.35">
      <c r="B219" s="57">
        <v>702</v>
      </c>
      <c r="C219" s="3" t="s">
        <v>265</v>
      </c>
      <c r="D219" s="3">
        <v>1.1499999999999999</v>
      </c>
      <c r="E219" s="3">
        <v>0.6</v>
      </c>
      <c r="F219" s="3">
        <v>1.3</v>
      </c>
      <c r="G219" s="3">
        <v>0</v>
      </c>
      <c r="H219" s="3">
        <v>2.5</v>
      </c>
      <c r="I219" s="3">
        <v>3.1</v>
      </c>
    </row>
    <row r="220" spans="2:9" x14ac:dyDescent="0.35">
      <c r="B220" s="57">
        <v>704</v>
      </c>
      <c r="C220" s="3" t="s">
        <v>266</v>
      </c>
      <c r="D220" s="3">
        <v>0.95</v>
      </c>
      <c r="E220" s="3">
        <v>0.42</v>
      </c>
      <c r="F220" s="3">
        <v>1.02</v>
      </c>
      <c r="G220" s="3">
        <v>0</v>
      </c>
    </row>
    <row r="221" spans="2:9" x14ac:dyDescent="0.35">
      <c r="B221" s="57">
        <v>707</v>
      </c>
      <c r="C221" s="3" t="s">
        <v>267</v>
      </c>
      <c r="D221" s="3">
        <v>1</v>
      </c>
      <c r="E221" s="3">
        <v>0.55000000000000004</v>
      </c>
      <c r="F221" s="3">
        <v>1.05</v>
      </c>
      <c r="G221" s="3">
        <v>0</v>
      </c>
    </row>
    <row r="222" spans="2:9" x14ac:dyDescent="0.35">
      <c r="B222" s="57">
        <v>202</v>
      </c>
      <c r="C222" s="3" t="s">
        <v>268</v>
      </c>
      <c r="D222" s="3">
        <v>1</v>
      </c>
      <c r="E222" s="3">
        <v>0.41</v>
      </c>
      <c r="F222" s="3">
        <v>1</v>
      </c>
      <c r="G222" s="3">
        <v>0</v>
      </c>
      <c r="H222" s="3">
        <v>4</v>
      </c>
    </row>
    <row r="223" spans="2:9" x14ac:dyDescent="0.35">
      <c r="B223" s="57">
        <v>491</v>
      </c>
      <c r="C223" s="3" t="s">
        <v>269</v>
      </c>
      <c r="D223" s="3">
        <v>1.37</v>
      </c>
      <c r="E223" s="3">
        <v>0.62</v>
      </c>
      <c r="F223" s="3">
        <v>1.5</v>
      </c>
      <c r="G223" s="3">
        <v>0</v>
      </c>
      <c r="H223" s="3">
        <v>4</v>
      </c>
      <c r="I223" s="3">
        <v>3.1</v>
      </c>
    </row>
    <row r="224" spans="2:9" x14ac:dyDescent="0.35">
      <c r="B224" s="57">
        <v>729</v>
      </c>
      <c r="C224" s="3" t="s">
        <v>270</v>
      </c>
      <c r="D224" s="3">
        <v>1.04</v>
      </c>
      <c r="E224" s="3">
        <v>0.49</v>
      </c>
      <c r="F224" s="3">
        <v>1.36</v>
      </c>
      <c r="G224" s="3">
        <v>0</v>
      </c>
      <c r="H224" s="3">
        <v>2.4</v>
      </c>
      <c r="I224" s="3">
        <v>3.1</v>
      </c>
    </row>
    <row r="225" spans="2:9" x14ac:dyDescent="0.35">
      <c r="B225" s="57">
        <v>738</v>
      </c>
      <c r="C225" s="3" t="s">
        <v>271</v>
      </c>
      <c r="D225" s="3">
        <v>1.2</v>
      </c>
      <c r="E225" s="3">
        <v>0.6</v>
      </c>
      <c r="F225" s="3">
        <v>1.4</v>
      </c>
      <c r="G225" s="3">
        <v>0</v>
      </c>
    </row>
    <row r="226" spans="2:9" x14ac:dyDescent="0.35">
      <c r="B226" s="57">
        <v>732</v>
      </c>
      <c r="C226" s="3" t="s">
        <v>272</v>
      </c>
      <c r="D226" s="3">
        <v>1.1499999999999999</v>
      </c>
      <c r="E226" s="3">
        <v>0.41</v>
      </c>
      <c r="F226" s="3">
        <v>1.45</v>
      </c>
      <c r="I226" s="3">
        <v>3.1</v>
      </c>
    </row>
    <row r="227" spans="2:9" x14ac:dyDescent="0.35">
      <c r="B227" s="57">
        <v>734</v>
      </c>
      <c r="C227" s="3" t="s">
        <v>273</v>
      </c>
      <c r="D227" s="3">
        <v>0.93</v>
      </c>
      <c r="E227" s="3">
        <v>0.55000000000000004</v>
      </c>
      <c r="F227" s="3">
        <v>1.3</v>
      </c>
      <c r="G227" s="3">
        <v>0</v>
      </c>
      <c r="H227" s="3">
        <v>3</v>
      </c>
      <c r="I227" s="3">
        <v>2.5</v>
      </c>
    </row>
    <row r="228" spans="2:9" x14ac:dyDescent="0.35">
      <c r="B228" s="57">
        <v>790</v>
      </c>
      <c r="C228" s="3" t="s">
        <v>274</v>
      </c>
      <c r="D228" s="3">
        <v>0.93</v>
      </c>
      <c r="E228" s="3">
        <v>0.45</v>
      </c>
      <c r="F228" s="3">
        <v>0.98</v>
      </c>
      <c r="G228" s="3">
        <v>0</v>
      </c>
      <c r="H228" s="3">
        <v>2</v>
      </c>
      <c r="I228" s="3">
        <v>3.1</v>
      </c>
    </row>
    <row r="229" spans="2:9" x14ac:dyDescent="0.35">
      <c r="B229" s="57">
        <v>484</v>
      </c>
      <c r="C229" s="3" t="s">
        <v>275</v>
      </c>
      <c r="D229" s="3">
        <v>1.1000000000000001</v>
      </c>
      <c r="E229" s="3">
        <v>0.5</v>
      </c>
      <c r="F229" s="3">
        <v>1.2</v>
      </c>
      <c r="G229" s="3">
        <v>0</v>
      </c>
      <c r="H229" s="3">
        <v>3</v>
      </c>
      <c r="I229" s="3">
        <v>3.1</v>
      </c>
    </row>
    <row r="230" spans="2:9" x14ac:dyDescent="0.35">
      <c r="B230" s="57">
        <v>739</v>
      </c>
      <c r="C230" s="3" t="s">
        <v>276</v>
      </c>
      <c r="D230" s="3">
        <v>0.93</v>
      </c>
      <c r="E230" s="3">
        <v>0.5</v>
      </c>
      <c r="F230" s="3">
        <v>1.1000000000000001</v>
      </c>
      <c r="H230" s="3">
        <v>3</v>
      </c>
    </row>
    <row r="231" spans="2:9" x14ac:dyDescent="0.35">
      <c r="B231" s="57">
        <v>742</v>
      </c>
      <c r="C231" s="3" t="s">
        <v>277</v>
      </c>
      <c r="D231" s="3">
        <v>1.2</v>
      </c>
      <c r="E231" s="3">
        <v>0.6</v>
      </c>
      <c r="F231" s="3">
        <v>1.2</v>
      </c>
      <c r="G231" s="3">
        <v>0</v>
      </c>
      <c r="H231" s="3">
        <v>4</v>
      </c>
      <c r="I231" s="3">
        <v>2.85</v>
      </c>
    </row>
    <row r="232" spans="2:9" x14ac:dyDescent="0.35">
      <c r="B232" s="57">
        <v>743</v>
      </c>
      <c r="C232" s="3" t="s">
        <v>278</v>
      </c>
      <c r="D232" s="3">
        <v>1.45</v>
      </c>
      <c r="E232" s="3">
        <v>0.6</v>
      </c>
      <c r="F232" s="3">
        <v>1.65</v>
      </c>
      <c r="G232" s="3">
        <v>0</v>
      </c>
      <c r="H232" s="3">
        <v>6</v>
      </c>
      <c r="I232" s="3">
        <v>3.1</v>
      </c>
    </row>
    <row r="233" spans="2:9" x14ac:dyDescent="0.35">
      <c r="B233" s="57">
        <v>753</v>
      </c>
      <c r="C233" s="3" t="s">
        <v>279</v>
      </c>
      <c r="D233" s="3">
        <v>1</v>
      </c>
      <c r="E233" s="3">
        <v>0.5</v>
      </c>
      <c r="F233" s="3">
        <v>1.1000000000000001</v>
      </c>
      <c r="H233" s="3">
        <v>6</v>
      </c>
    </row>
    <row r="234" spans="2:9" x14ac:dyDescent="0.35">
      <c r="B234" s="57">
        <v>746</v>
      </c>
      <c r="C234" s="3" t="s">
        <v>280</v>
      </c>
      <c r="D234" s="3">
        <v>0.93</v>
      </c>
      <c r="E234" s="3">
        <v>0.7</v>
      </c>
      <c r="F234" s="3">
        <v>1.3</v>
      </c>
      <c r="G234" s="3">
        <v>0</v>
      </c>
      <c r="I234" s="3">
        <v>3.1</v>
      </c>
    </row>
    <row r="235" spans="2:9" x14ac:dyDescent="0.35">
      <c r="B235" s="57">
        <v>747</v>
      </c>
      <c r="C235" s="3" t="s">
        <v>281</v>
      </c>
      <c r="D235" s="3">
        <v>1.1000000000000001</v>
      </c>
      <c r="E235" s="3">
        <v>0.5</v>
      </c>
      <c r="F235" s="3">
        <v>1.3</v>
      </c>
      <c r="G235" s="3">
        <v>0</v>
      </c>
      <c r="I235" s="3">
        <v>3.1</v>
      </c>
    </row>
    <row r="236" spans="2:9" x14ac:dyDescent="0.35">
      <c r="B236" s="57">
        <v>748</v>
      </c>
      <c r="C236" s="3" t="s">
        <v>282</v>
      </c>
      <c r="D236" s="3">
        <v>1</v>
      </c>
      <c r="E236" s="3">
        <v>0.46</v>
      </c>
      <c r="F236" s="3">
        <v>1.1000000000000001</v>
      </c>
      <c r="G236" s="3">
        <v>0</v>
      </c>
      <c r="H236" s="3">
        <v>3</v>
      </c>
      <c r="I236" s="3">
        <v>3.1</v>
      </c>
    </row>
    <row r="237" spans="2:9" x14ac:dyDescent="0.35">
      <c r="B237" s="57">
        <v>791</v>
      </c>
      <c r="C237" s="3" t="s">
        <v>283</v>
      </c>
      <c r="D237" s="3">
        <v>0.95</v>
      </c>
      <c r="E237" s="3">
        <v>0.6</v>
      </c>
      <c r="F237" s="3">
        <v>1.25</v>
      </c>
      <c r="G237" s="3">
        <v>0</v>
      </c>
      <c r="H237" s="3">
        <v>6</v>
      </c>
      <c r="I237" s="3">
        <v>3.1</v>
      </c>
    </row>
    <row r="238" spans="2:9" x14ac:dyDescent="0.35">
      <c r="B238" s="57">
        <v>749</v>
      </c>
      <c r="C238" s="3" t="s">
        <v>284</v>
      </c>
      <c r="D238" s="3">
        <v>1.25</v>
      </c>
      <c r="E238" s="3">
        <v>0.65</v>
      </c>
      <c r="F238" s="3">
        <v>1</v>
      </c>
      <c r="G238" s="3">
        <v>1.25</v>
      </c>
      <c r="H238" s="3">
        <v>3</v>
      </c>
      <c r="I238" s="3">
        <v>1.25</v>
      </c>
    </row>
    <row r="239" spans="2:9" x14ac:dyDescent="0.35">
      <c r="B239" s="57">
        <v>751</v>
      </c>
      <c r="C239" s="3" t="s">
        <v>285</v>
      </c>
      <c r="D239" s="3">
        <v>1.4</v>
      </c>
      <c r="E239" s="3">
        <v>0.45</v>
      </c>
      <c r="F239" s="3">
        <v>1.3</v>
      </c>
      <c r="G239" s="3">
        <v>0</v>
      </c>
      <c r="I239" s="3">
        <v>3.1</v>
      </c>
    </row>
    <row r="240" spans="2:9" x14ac:dyDescent="0.35">
      <c r="B240" s="57">
        <v>755</v>
      </c>
      <c r="C240" s="3" t="s">
        <v>286</v>
      </c>
      <c r="D240" s="3">
        <v>1.2</v>
      </c>
      <c r="E240" s="3">
        <v>0.5</v>
      </c>
      <c r="F240" s="3">
        <v>1.2</v>
      </c>
      <c r="G240" s="3">
        <v>0</v>
      </c>
      <c r="H240" s="3">
        <v>3</v>
      </c>
    </row>
    <row r="241" spans="2:9" x14ac:dyDescent="0.35">
      <c r="B241" s="57">
        <v>758</v>
      </c>
      <c r="C241" s="3" t="s">
        <v>287</v>
      </c>
      <c r="D241" s="3">
        <v>1.4</v>
      </c>
      <c r="E241" s="3">
        <v>0.45</v>
      </c>
      <c r="F241" s="3">
        <v>1.1499999999999999</v>
      </c>
      <c r="G241" s="3">
        <v>0</v>
      </c>
      <c r="H241" s="3">
        <v>6</v>
      </c>
      <c r="I241" s="3">
        <v>3.1</v>
      </c>
    </row>
    <row r="242" spans="2:9" x14ac:dyDescent="0.35">
      <c r="B242" s="57">
        <v>759</v>
      </c>
      <c r="C242" s="3" t="s">
        <v>288</v>
      </c>
      <c r="D242" s="3">
        <v>1.1000000000000001</v>
      </c>
      <c r="E242" s="3">
        <v>0.6</v>
      </c>
      <c r="F242" s="3">
        <v>1.45</v>
      </c>
      <c r="G242" s="3">
        <v>0</v>
      </c>
      <c r="I242" s="3">
        <v>3.1</v>
      </c>
    </row>
    <row r="243" spans="2:9" x14ac:dyDescent="0.35">
      <c r="B243" s="57">
        <v>761</v>
      </c>
      <c r="C243" s="3" t="s">
        <v>289</v>
      </c>
      <c r="D243" s="3">
        <v>0.93</v>
      </c>
      <c r="E243" s="3">
        <v>0.41</v>
      </c>
      <c r="F243" s="3">
        <v>0.93</v>
      </c>
      <c r="G243" s="3">
        <v>0</v>
      </c>
      <c r="I243" s="3">
        <v>3.1</v>
      </c>
    </row>
    <row r="244" spans="2:9" x14ac:dyDescent="0.35">
      <c r="B244" s="57">
        <v>762</v>
      </c>
      <c r="C244" s="3" t="s">
        <v>290</v>
      </c>
      <c r="D244" s="3">
        <v>1</v>
      </c>
      <c r="E244" s="3">
        <v>0.55000000000000004</v>
      </c>
      <c r="F244" s="3">
        <v>1.25</v>
      </c>
      <c r="G244" s="3">
        <v>0</v>
      </c>
      <c r="I244" s="3">
        <v>3.1</v>
      </c>
    </row>
    <row r="245" spans="2:9" x14ac:dyDescent="0.35">
      <c r="B245" s="57">
        <v>765</v>
      </c>
      <c r="C245" s="3" t="s">
        <v>291</v>
      </c>
      <c r="D245" s="3">
        <v>1.1000000000000001</v>
      </c>
      <c r="E245" s="3">
        <v>0.6</v>
      </c>
      <c r="F245" s="3">
        <v>1.2</v>
      </c>
      <c r="G245" s="3">
        <v>0</v>
      </c>
      <c r="H245" s="3">
        <v>3</v>
      </c>
      <c r="I245" s="3">
        <v>3.1</v>
      </c>
    </row>
    <row r="246" spans="2:9" x14ac:dyDescent="0.35">
      <c r="B246" s="57">
        <v>152</v>
      </c>
      <c r="C246" s="3" t="s">
        <v>292</v>
      </c>
      <c r="D246" s="3">
        <v>0.93</v>
      </c>
      <c r="E246" s="3">
        <v>0.65</v>
      </c>
      <c r="F246" s="3">
        <v>1.1000000000000001</v>
      </c>
      <c r="G246" s="3">
        <v>0</v>
      </c>
      <c r="I246" s="3">
        <v>3.1</v>
      </c>
    </row>
    <row r="247" spans="2:9" x14ac:dyDescent="0.35">
      <c r="B247" s="57">
        <v>151</v>
      </c>
      <c r="C247" s="3" t="s">
        <v>293</v>
      </c>
      <c r="D247" s="3">
        <v>0.93</v>
      </c>
      <c r="E247" s="3">
        <v>0.5</v>
      </c>
      <c r="F247" s="3">
        <v>0.93</v>
      </c>
      <c r="G247" s="3">
        <v>0</v>
      </c>
      <c r="H247" s="3">
        <v>2</v>
      </c>
      <c r="I247" s="3">
        <v>3.1</v>
      </c>
    </row>
    <row r="248" spans="2:9" x14ac:dyDescent="0.35">
      <c r="B248" s="57">
        <v>768</v>
      </c>
      <c r="C248" s="3" t="s">
        <v>294</v>
      </c>
      <c r="D248" s="3">
        <v>0.93</v>
      </c>
      <c r="E248" s="3">
        <v>0.45</v>
      </c>
      <c r="F248" s="3">
        <v>1.05</v>
      </c>
      <c r="G248" s="3">
        <v>0</v>
      </c>
    </row>
    <row r="249" spans="2:9" x14ac:dyDescent="0.35">
      <c r="B249" s="57">
        <v>777</v>
      </c>
      <c r="C249" s="3" t="s">
        <v>295</v>
      </c>
      <c r="D249" s="3">
        <v>1.05</v>
      </c>
      <c r="E249" s="3">
        <v>0.55000000000000004</v>
      </c>
      <c r="F249" s="3">
        <v>1.1000000000000001</v>
      </c>
      <c r="G249" s="3">
        <v>0</v>
      </c>
      <c r="H249" s="3">
        <v>3.1</v>
      </c>
      <c r="I249" s="3">
        <v>3.1</v>
      </c>
    </row>
    <row r="250" spans="2:9" x14ac:dyDescent="0.35">
      <c r="B250" s="57">
        <v>778</v>
      </c>
      <c r="C250" s="3" t="s">
        <v>296</v>
      </c>
      <c r="D250" s="3">
        <v>1.05</v>
      </c>
      <c r="E250" s="3">
        <v>0.7</v>
      </c>
      <c r="F250" s="3">
        <v>1.25</v>
      </c>
      <c r="G250" s="3">
        <v>0</v>
      </c>
      <c r="I250" s="3">
        <v>3</v>
      </c>
    </row>
    <row r="251" spans="2:9" x14ac:dyDescent="0.35">
      <c r="B251" s="57">
        <v>781</v>
      </c>
      <c r="C251" s="3" t="s">
        <v>297</v>
      </c>
      <c r="D251" s="3">
        <v>0.95</v>
      </c>
      <c r="E251" s="3">
        <v>0.5</v>
      </c>
      <c r="F251" s="3">
        <v>1</v>
      </c>
      <c r="G251" s="3">
        <v>0</v>
      </c>
      <c r="I251" s="3">
        <v>3.1</v>
      </c>
    </row>
    <row r="252" spans="2:9" x14ac:dyDescent="0.35">
      <c r="B252" s="57">
        <v>783</v>
      </c>
      <c r="C252" s="3" t="s">
        <v>298</v>
      </c>
      <c r="D252" s="3">
        <v>1</v>
      </c>
      <c r="E252" s="3">
        <v>0.41</v>
      </c>
      <c r="F252" s="3">
        <v>1.1000000000000001</v>
      </c>
      <c r="G252" s="3">
        <v>0</v>
      </c>
      <c r="I252" s="3">
        <v>2.6</v>
      </c>
    </row>
    <row r="253" spans="2:9" x14ac:dyDescent="0.35">
      <c r="B253" s="57">
        <v>831</v>
      </c>
      <c r="C253" s="3" t="s">
        <v>299</v>
      </c>
      <c r="D253" s="3">
        <v>1.4</v>
      </c>
      <c r="E253" s="3">
        <v>0.5</v>
      </c>
      <c r="F253" s="3">
        <v>1.3</v>
      </c>
      <c r="G253" s="3">
        <v>0</v>
      </c>
      <c r="H253" s="3">
        <v>3.5</v>
      </c>
    </row>
    <row r="254" spans="2:9" x14ac:dyDescent="0.35">
      <c r="B254" s="57">
        <v>832</v>
      </c>
      <c r="C254" s="3" t="s">
        <v>300</v>
      </c>
      <c r="D254" s="3">
        <v>1.03</v>
      </c>
      <c r="E254" s="3">
        <v>0.45</v>
      </c>
      <c r="F254" s="3">
        <v>1.03</v>
      </c>
      <c r="G254" s="3">
        <v>0</v>
      </c>
      <c r="H254" s="3">
        <v>2</v>
      </c>
      <c r="I254" s="3">
        <v>3.1</v>
      </c>
    </row>
    <row r="255" spans="2:9" x14ac:dyDescent="0.35">
      <c r="B255" s="57">
        <v>834</v>
      </c>
      <c r="C255" s="3" t="s">
        <v>301</v>
      </c>
      <c r="D255" s="3">
        <v>1.1000000000000001</v>
      </c>
      <c r="E255" s="3">
        <v>0.5</v>
      </c>
      <c r="F255" s="3">
        <v>1.1000000000000001</v>
      </c>
      <c r="G255" s="3">
        <v>0</v>
      </c>
      <c r="H255" s="3">
        <v>2</v>
      </c>
      <c r="I255" s="3">
        <v>2.85</v>
      </c>
    </row>
    <row r="256" spans="2:9" x14ac:dyDescent="0.35">
      <c r="B256" s="57">
        <v>837</v>
      </c>
      <c r="C256" s="3" t="s">
        <v>302</v>
      </c>
      <c r="D256" s="3">
        <v>1.25</v>
      </c>
      <c r="E256" s="3">
        <v>0.65</v>
      </c>
      <c r="F256" s="3">
        <v>1.1000000000000001</v>
      </c>
      <c r="G256" s="3">
        <v>0.4</v>
      </c>
      <c r="H256" s="3">
        <v>5</v>
      </c>
      <c r="I256" s="3">
        <v>3</v>
      </c>
    </row>
    <row r="257" spans="2:9" x14ac:dyDescent="0.35">
      <c r="B257" s="57">
        <v>109</v>
      </c>
      <c r="C257" s="3" t="s">
        <v>303</v>
      </c>
      <c r="D257" s="3">
        <v>1.35</v>
      </c>
      <c r="E257" s="3">
        <v>0.6</v>
      </c>
      <c r="F257" s="3">
        <v>1.4</v>
      </c>
      <c r="G257" s="3">
        <v>0</v>
      </c>
      <c r="H257" s="3">
        <v>3.3</v>
      </c>
      <c r="I257" s="3">
        <v>1.5</v>
      </c>
    </row>
    <row r="258" spans="2:9" x14ac:dyDescent="0.35">
      <c r="B258" s="57">
        <v>108</v>
      </c>
      <c r="C258" s="3" t="s">
        <v>304</v>
      </c>
      <c r="D258" s="3">
        <v>0.95</v>
      </c>
      <c r="E258" s="3">
        <v>0.48</v>
      </c>
      <c r="F258" s="3">
        <v>1.1499999999999999</v>
      </c>
      <c r="G258" s="3">
        <v>0</v>
      </c>
      <c r="H258" s="3">
        <v>4.5</v>
      </c>
      <c r="I258" s="3">
        <v>3.1</v>
      </c>
    </row>
    <row r="259" spans="2:9" x14ac:dyDescent="0.35">
      <c r="B259" s="57">
        <v>844</v>
      </c>
      <c r="C259" s="3" t="s">
        <v>305</v>
      </c>
      <c r="D259" s="3">
        <v>1.2</v>
      </c>
      <c r="E259" s="3">
        <v>0.6</v>
      </c>
      <c r="F259" s="3">
        <v>1.5</v>
      </c>
      <c r="G259" s="3">
        <v>0</v>
      </c>
      <c r="H259" s="3">
        <v>2</v>
      </c>
    </row>
    <row r="260" spans="2:9" x14ac:dyDescent="0.35">
      <c r="B260" s="57">
        <v>845</v>
      </c>
      <c r="C260" s="3" t="s">
        <v>306</v>
      </c>
      <c r="D260" s="3">
        <v>0.95</v>
      </c>
      <c r="E260" s="3">
        <v>0.41</v>
      </c>
      <c r="F260" s="3">
        <v>1</v>
      </c>
      <c r="G260" s="3">
        <v>0</v>
      </c>
      <c r="I260" s="3">
        <v>3.1</v>
      </c>
    </row>
    <row r="261" spans="2:9" x14ac:dyDescent="0.35">
      <c r="B261" s="57">
        <v>848</v>
      </c>
      <c r="C261" s="3" t="s">
        <v>307</v>
      </c>
      <c r="D261" s="3">
        <v>1</v>
      </c>
      <c r="E261" s="3">
        <v>0.55000000000000004</v>
      </c>
      <c r="F261" s="3">
        <v>1.1499999999999999</v>
      </c>
      <c r="G261" s="3">
        <v>0</v>
      </c>
      <c r="H261" s="3">
        <v>2</v>
      </c>
    </row>
    <row r="262" spans="2:9" x14ac:dyDescent="0.35">
      <c r="B262" s="57">
        <v>849</v>
      </c>
      <c r="C262" s="3" t="s">
        <v>308</v>
      </c>
      <c r="D262" s="3">
        <v>1</v>
      </c>
      <c r="E262" s="3">
        <v>0.65</v>
      </c>
      <c r="F262" s="3">
        <v>1.1000000000000001</v>
      </c>
      <c r="G262" s="3">
        <v>0</v>
      </c>
      <c r="H262" s="3">
        <v>2.9</v>
      </c>
      <c r="I262" s="3">
        <v>3.1</v>
      </c>
    </row>
    <row r="263" spans="2:9" x14ac:dyDescent="0.35">
      <c r="B263" s="57">
        <v>850</v>
      </c>
      <c r="C263" s="3" t="s">
        <v>309</v>
      </c>
      <c r="D263" s="3">
        <v>1.1000000000000001</v>
      </c>
      <c r="E263" s="3">
        <v>0.45</v>
      </c>
      <c r="F263" s="3">
        <v>1.55</v>
      </c>
      <c r="G263" s="3">
        <v>0</v>
      </c>
      <c r="H263" s="3">
        <v>3</v>
      </c>
    </row>
    <row r="264" spans="2:9" x14ac:dyDescent="0.35">
      <c r="B264" s="57">
        <v>851</v>
      </c>
      <c r="C264" s="3" t="s">
        <v>310</v>
      </c>
      <c r="D264" s="3">
        <v>1.1200000000000001</v>
      </c>
      <c r="E264" s="3">
        <v>0.5</v>
      </c>
      <c r="F264" s="3">
        <v>1</v>
      </c>
      <c r="G264" s="3">
        <v>0</v>
      </c>
      <c r="H264" s="3">
        <v>3</v>
      </c>
      <c r="I264" s="3">
        <v>3.1</v>
      </c>
    </row>
    <row r="265" spans="2:9" x14ac:dyDescent="0.35">
      <c r="B265" s="57">
        <v>186</v>
      </c>
      <c r="C265" s="3" t="s">
        <v>311</v>
      </c>
      <c r="D265" s="3">
        <v>1.45</v>
      </c>
      <c r="E265" s="3">
        <v>0.65</v>
      </c>
      <c r="F265" s="3">
        <v>1.1499999999999999</v>
      </c>
      <c r="G265" s="3">
        <v>0.5</v>
      </c>
      <c r="H265" s="3">
        <v>6</v>
      </c>
    </row>
    <row r="266" spans="2:9" x14ac:dyDescent="0.35">
      <c r="B266" s="57">
        <v>858</v>
      </c>
      <c r="C266" s="3" t="s">
        <v>312</v>
      </c>
      <c r="D266" s="3">
        <v>1.1499999999999999</v>
      </c>
      <c r="E266" s="3">
        <v>0.48</v>
      </c>
      <c r="F266" s="3">
        <v>1.35</v>
      </c>
      <c r="G266" s="3">
        <v>0.65</v>
      </c>
      <c r="H266" s="3">
        <v>6</v>
      </c>
    </row>
    <row r="267" spans="2:9" x14ac:dyDescent="0.35">
      <c r="B267" s="57">
        <v>857</v>
      </c>
      <c r="C267" s="3" t="s">
        <v>313</v>
      </c>
      <c r="D267" s="3">
        <v>1.1499999999999999</v>
      </c>
      <c r="E267" s="3">
        <v>0.65</v>
      </c>
      <c r="F267" s="3">
        <v>1.25</v>
      </c>
      <c r="G267" s="3">
        <v>0</v>
      </c>
    </row>
    <row r="268" spans="2:9" x14ac:dyDescent="0.35">
      <c r="B268" s="57">
        <v>859</v>
      </c>
      <c r="C268" s="3" t="s">
        <v>314</v>
      </c>
      <c r="D268" s="3">
        <v>1.1200000000000001</v>
      </c>
      <c r="E268" s="3">
        <v>0.54</v>
      </c>
      <c r="F268" s="3">
        <v>1.1200000000000001</v>
      </c>
      <c r="G268" s="3">
        <v>0</v>
      </c>
      <c r="H268" s="3">
        <v>4</v>
      </c>
      <c r="I268" s="3">
        <v>3.1</v>
      </c>
    </row>
    <row r="269" spans="2:9" x14ac:dyDescent="0.35">
      <c r="B269" s="57">
        <v>833</v>
      </c>
      <c r="C269" s="3" t="s">
        <v>315</v>
      </c>
      <c r="D269" s="3">
        <v>1.1499999999999999</v>
      </c>
      <c r="E269" s="3">
        <v>0.65</v>
      </c>
      <c r="F269" s="3">
        <v>1.35</v>
      </c>
    </row>
    <row r="270" spans="2:9" x14ac:dyDescent="0.35">
      <c r="B270" s="57">
        <v>564</v>
      </c>
      <c r="C270" s="3" t="s">
        <v>316</v>
      </c>
      <c r="D270" s="3">
        <v>1.1499999999999999</v>
      </c>
      <c r="E270" s="3">
        <v>0.5</v>
      </c>
      <c r="F270" s="3">
        <v>0.93</v>
      </c>
      <c r="G270" s="3">
        <v>0.16</v>
      </c>
      <c r="I270" s="3">
        <v>3.1</v>
      </c>
    </row>
    <row r="271" spans="2:9" x14ac:dyDescent="0.35">
      <c r="B271" s="57">
        <v>886</v>
      </c>
      <c r="C271" s="3" t="s">
        <v>317</v>
      </c>
      <c r="D271" s="3">
        <v>1.3</v>
      </c>
      <c r="E271" s="3">
        <v>0.55000000000000004</v>
      </c>
      <c r="F271" s="3">
        <v>1.1000000000000001</v>
      </c>
      <c r="G271" s="3">
        <v>0</v>
      </c>
      <c r="H271" s="3">
        <v>3</v>
      </c>
      <c r="I271" s="3">
        <v>3.1</v>
      </c>
    </row>
    <row r="272" spans="2:9" x14ac:dyDescent="0.35">
      <c r="B272" s="57">
        <v>887</v>
      </c>
      <c r="C272" s="3" t="s">
        <v>318</v>
      </c>
      <c r="D272" s="3">
        <v>1.2</v>
      </c>
      <c r="E272" s="3">
        <v>0.65</v>
      </c>
      <c r="F272" s="3">
        <v>1.25</v>
      </c>
      <c r="G272" s="3">
        <v>0</v>
      </c>
      <c r="I272" s="3">
        <v>3.1</v>
      </c>
    </row>
    <row r="273" spans="2:9" x14ac:dyDescent="0.35">
      <c r="B273" s="57">
        <v>889</v>
      </c>
      <c r="C273" s="3" t="s">
        <v>319</v>
      </c>
      <c r="D273" s="3">
        <v>1.1000000000000001</v>
      </c>
      <c r="E273" s="3">
        <v>0.45</v>
      </c>
      <c r="F273" s="3">
        <v>1.25</v>
      </c>
      <c r="G273" s="3">
        <v>0</v>
      </c>
      <c r="H273" s="3">
        <v>6</v>
      </c>
      <c r="I273" s="3">
        <v>3.1</v>
      </c>
    </row>
    <row r="274" spans="2:9" x14ac:dyDescent="0.35">
      <c r="B274" s="57">
        <v>890</v>
      </c>
      <c r="C274" s="3" t="s">
        <v>320</v>
      </c>
      <c r="D274" s="3">
        <v>1.25</v>
      </c>
      <c r="E274" s="3">
        <v>0.65</v>
      </c>
      <c r="F274" s="3">
        <v>1.6</v>
      </c>
      <c r="H274" s="3">
        <v>2</v>
      </c>
    </row>
    <row r="275" spans="2:9" x14ac:dyDescent="0.35">
      <c r="B275" s="57">
        <v>892</v>
      </c>
      <c r="C275" s="3" t="s">
        <v>321</v>
      </c>
      <c r="D275" s="3">
        <v>1.05</v>
      </c>
      <c r="E275" s="3">
        <v>0.48</v>
      </c>
      <c r="F275" s="3">
        <v>1.2</v>
      </c>
      <c r="G275" s="3">
        <v>0</v>
      </c>
      <c r="H275" s="3">
        <v>3</v>
      </c>
    </row>
    <row r="276" spans="2:9" x14ac:dyDescent="0.35">
      <c r="B276" s="57">
        <v>785</v>
      </c>
      <c r="C276" s="3" t="s">
        <v>322</v>
      </c>
      <c r="D276" s="3">
        <v>1.1000000000000001</v>
      </c>
      <c r="E276" s="3">
        <v>0.45</v>
      </c>
      <c r="F276" s="3">
        <v>1.1499999999999999</v>
      </c>
      <c r="G276" s="3">
        <v>0</v>
      </c>
      <c r="I276" s="3">
        <v>3.1</v>
      </c>
    </row>
    <row r="277" spans="2:9" x14ac:dyDescent="0.35">
      <c r="B277" s="57">
        <v>908</v>
      </c>
      <c r="C277" s="3" t="s">
        <v>323</v>
      </c>
      <c r="D277" s="3">
        <v>1.4</v>
      </c>
      <c r="E277" s="3">
        <v>0.6</v>
      </c>
      <c r="F277" s="3">
        <v>1.1000000000000001</v>
      </c>
      <c r="G277" s="3">
        <v>0</v>
      </c>
      <c r="I277" s="3">
        <v>2.85</v>
      </c>
    </row>
    <row r="278" spans="2:9" x14ac:dyDescent="0.35">
      <c r="B278" s="57">
        <v>92</v>
      </c>
      <c r="C278" s="3" t="s">
        <v>324</v>
      </c>
      <c r="D278" s="3">
        <v>1.28</v>
      </c>
      <c r="E278" s="3">
        <v>0.41</v>
      </c>
      <c r="F278" s="3">
        <v>1.25</v>
      </c>
      <c r="H278" s="3">
        <v>6</v>
      </c>
      <c r="I278" s="3">
        <v>3.1</v>
      </c>
    </row>
    <row r="279" spans="2:9" x14ac:dyDescent="0.35">
      <c r="B279" s="57">
        <v>915</v>
      </c>
      <c r="C279" s="3" t="s">
        <v>325</v>
      </c>
      <c r="D279" s="3">
        <v>1.45</v>
      </c>
      <c r="E279" s="3">
        <v>0.5</v>
      </c>
      <c r="F279" s="3">
        <v>1</v>
      </c>
      <c r="G279" s="3">
        <v>0</v>
      </c>
      <c r="I279" s="3">
        <v>2.85</v>
      </c>
    </row>
    <row r="280" spans="2:9" x14ac:dyDescent="0.35">
      <c r="B280" s="57">
        <v>905</v>
      </c>
      <c r="C280" s="3" t="s">
        <v>326</v>
      </c>
      <c r="D280" s="3">
        <v>1.25</v>
      </c>
      <c r="E280" s="3">
        <v>0.5</v>
      </c>
      <c r="F280" s="3">
        <v>1.1000000000000001</v>
      </c>
      <c r="G280" s="3">
        <v>0</v>
      </c>
      <c r="H280" s="3">
        <v>4</v>
      </c>
      <c r="I280" s="3">
        <v>2.85</v>
      </c>
    </row>
    <row r="281" spans="2:9" x14ac:dyDescent="0.35">
      <c r="B281" s="57">
        <v>918</v>
      </c>
      <c r="C281" s="3" t="s">
        <v>327</v>
      </c>
      <c r="D281" s="3">
        <v>1.2</v>
      </c>
      <c r="E281" s="3">
        <v>0.55000000000000004</v>
      </c>
      <c r="F281" s="3">
        <v>2</v>
      </c>
    </row>
    <row r="282" spans="2:9" x14ac:dyDescent="0.35">
      <c r="B282" s="57">
        <v>921</v>
      </c>
      <c r="C282" s="3" t="s">
        <v>328</v>
      </c>
      <c r="D282" s="3">
        <v>1.25</v>
      </c>
      <c r="E282" s="3">
        <v>0.8</v>
      </c>
      <c r="F282" s="3">
        <v>1.5</v>
      </c>
      <c r="G282" s="3">
        <v>0</v>
      </c>
      <c r="I282" s="3">
        <v>3.1</v>
      </c>
    </row>
    <row r="283" spans="2:9" x14ac:dyDescent="0.35">
      <c r="B283" s="57">
        <v>922</v>
      </c>
      <c r="C283" s="3" t="s">
        <v>329</v>
      </c>
      <c r="D283" s="3">
        <v>1.25</v>
      </c>
      <c r="E283" s="3">
        <v>0.55000000000000004</v>
      </c>
      <c r="F283" s="3">
        <v>1.4</v>
      </c>
      <c r="G283" s="3">
        <v>1.25</v>
      </c>
      <c r="H283" s="3">
        <v>2</v>
      </c>
    </row>
    <row r="284" spans="2:9" x14ac:dyDescent="0.35">
      <c r="B284" s="57">
        <v>924</v>
      </c>
      <c r="C284" s="3" t="s">
        <v>330</v>
      </c>
      <c r="D284" s="3">
        <v>0.95</v>
      </c>
      <c r="E284" s="3">
        <v>0.6</v>
      </c>
      <c r="F284" s="3">
        <v>1.05</v>
      </c>
      <c r="G284" s="3">
        <v>0</v>
      </c>
      <c r="H284" s="3">
        <v>3</v>
      </c>
      <c r="I284" s="3">
        <v>3.1</v>
      </c>
    </row>
    <row r="285" spans="2:9" x14ac:dyDescent="0.35">
      <c r="B285" s="57">
        <v>927</v>
      </c>
      <c r="C285" s="3" t="s">
        <v>331</v>
      </c>
      <c r="D285" s="3">
        <v>0.95</v>
      </c>
      <c r="E285" s="3">
        <v>0.45</v>
      </c>
      <c r="F285" s="3">
        <v>1</v>
      </c>
      <c r="G285" s="3">
        <v>0</v>
      </c>
      <c r="H285" s="3">
        <v>4</v>
      </c>
    </row>
    <row r="286" spans="2:9" x14ac:dyDescent="0.35">
      <c r="B286" s="57">
        <v>925</v>
      </c>
      <c r="C286" s="3" t="s">
        <v>332</v>
      </c>
      <c r="D286" s="3">
        <v>0.93</v>
      </c>
      <c r="E286" s="3">
        <v>0.45</v>
      </c>
      <c r="F286" s="3">
        <v>1</v>
      </c>
      <c r="G286" s="3">
        <v>0</v>
      </c>
    </row>
    <row r="287" spans="2:9" x14ac:dyDescent="0.35">
      <c r="B287" s="57">
        <v>931</v>
      </c>
      <c r="C287" s="3" t="s">
        <v>333</v>
      </c>
      <c r="D287" s="3">
        <v>0.93</v>
      </c>
      <c r="E287" s="3">
        <v>0.5</v>
      </c>
      <c r="F287" s="3">
        <v>1.1000000000000001</v>
      </c>
      <c r="G287" s="3">
        <v>0</v>
      </c>
      <c r="I287" s="3">
        <v>1.6</v>
      </c>
    </row>
    <row r="288" spans="2:9" x14ac:dyDescent="0.35">
      <c r="B288" s="57">
        <v>405</v>
      </c>
      <c r="C288" s="3" t="s">
        <v>334</v>
      </c>
      <c r="D288" s="3">
        <v>1.43</v>
      </c>
      <c r="E288" s="3">
        <v>0.55000000000000004</v>
      </c>
      <c r="F288" s="3">
        <v>1.1499999999999999</v>
      </c>
      <c r="G288" s="3">
        <v>1</v>
      </c>
      <c r="H288" s="3">
        <v>3</v>
      </c>
      <c r="I288" s="3">
        <v>2.85</v>
      </c>
    </row>
    <row r="289" spans="2:9" x14ac:dyDescent="0.35">
      <c r="B289" s="57">
        <v>934</v>
      </c>
      <c r="C289" s="3" t="s">
        <v>335</v>
      </c>
      <c r="D289" s="3">
        <v>1.1000000000000001</v>
      </c>
      <c r="E289" s="3">
        <v>0.65</v>
      </c>
      <c r="F289" s="3">
        <v>1.3</v>
      </c>
      <c r="G289" s="3">
        <v>0</v>
      </c>
      <c r="H289" s="3">
        <v>3</v>
      </c>
      <c r="I289" s="3">
        <v>3.1</v>
      </c>
    </row>
    <row r="290" spans="2:9" x14ac:dyDescent="0.35">
      <c r="B290" s="57">
        <v>936</v>
      </c>
      <c r="C290" s="3" t="s">
        <v>336</v>
      </c>
      <c r="D290" s="3">
        <v>0.93</v>
      </c>
      <c r="E290" s="3">
        <v>0.45</v>
      </c>
      <c r="F290" s="3">
        <v>1</v>
      </c>
      <c r="G290" s="3">
        <v>0</v>
      </c>
      <c r="I290" s="3">
        <v>3.1</v>
      </c>
    </row>
    <row r="291" spans="2:9" x14ac:dyDescent="0.35">
      <c r="B291" s="57">
        <v>935</v>
      </c>
      <c r="C291" s="3" t="s">
        <v>337</v>
      </c>
      <c r="D291" s="3">
        <v>1.25</v>
      </c>
      <c r="E291" s="3">
        <v>0.5</v>
      </c>
      <c r="F291" s="3">
        <v>1.1499999999999999</v>
      </c>
      <c r="G291" s="3">
        <v>0</v>
      </c>
      <c r="I291" s="3">
        <v>2.8</v>
      </c>
    </row>
    <row r="292" spans="2:9" x14ac:dyDescent="0.35">
      <c r="B292" s="57">
        <v>946</v>
      </c>
      <c r="C292" s="3" t="s">
        <v>338</v>
      </c>
      <c r="D292" s="3">
        <v>1</v>
      </c>
      <c r="E292" s="3">
        <v>0.5</v>
      </c>
      <c r="F292" s="3">
        <v>1.25</v>
      </c>
      <c r="G292" s="3">
        <v>0</v>
      </c>
      <c r="I292" s="3">
        <v>3.1</v>
      </c>
    </row>
    <row r="293" spans="2:9" x14ac:dyDescent="0.35">
      <c r="B293" s="57">
        <v>977</v>
      </c>
      <c r="C293" s="3" t="s">
        <v>339</v>
      </c>
      <c r="D293" s="3">
        <v>1.3</v>
      </c>
      <c r="E293" s="3">
        <v>0.7</v>
      </c>
      <c r="F293" s="3">
        <v>1.1499999999999999</v>
      </c>
      <c r="G293" s="3">
        <v>0</v>
      </c>
      <c r="H293" s="3">
        <v>3</v>
      </c>
      <c r="I293" s="3">
        <v>3.1</v>
      </c>
    </row>
    <row r="294" spans="2:9" x14ac:dyDescent="0.35">
      <c r="B294" s="57">
        <v>980</v>
      </c>
      <c r="C294" s="3" t="s">
        <v>340</v>
      </c>
      <c r="D294" s="3">
        <v>0.93</v>
      </c>
      <c r="E294" s="3">
        <v>0.41</v>
      </c>
      <c r="F294" s="3">
        <v>1</v>
      </c>
      <c r="G294" s="3">
        <v>0.93</v>
      </c>
      <c r="H294" s="3">
        <v>3</v>
      </c>
    </row>
    <row r="295" spans="2:9" x14ac:dyDescent="0.35">
      <c r="B295" s="57">
        <v>981</v>
      </c>
      <c r="C295" s="3" t="s">
        <v>341</v>
      </c>
      <c r="D295" s="3">
        <v>1</v>
      </c>
      <c r="E295" s="3">
        <v>0.6</v>
      </c>
      <c r="F295" s="3">
        <v>1.5</v>
      </c>
      <c r="G295" s="3">
        <v>0</v>
      </c>
      <c r="H295" s="3">
        <v>3</v>
      </c>
      <c r="I295" s="3">
        <v>3.1</v>
      </c>
    </row>
    <row r="296" spans="2:9" x14ac:dyDescent="0.35">
      <c r="B296" s="57">
        <v>853</v>
      </c>
      <c r="C296" s="3" t="s">
        <v>342</v>
      </c>
      <c r="D296" s="3">
        <v>1.1499999999999999</v>
      </c>
      <c r="E296" s="3">
        <v>0.45</v>
      </c>
      <c r="F296" s="3">
        <v>1.1000000000000001</v>
      </c>
      <c r="H296" s="3">
        <v>4</v>
      </c>
    </row>
    <row r="297" spans="2:9" x14ac:dyDescent="0.35">
      <c r="B297" s="57">
        <v>992</v>
      </c>
      <c r="C297" s="3" t="s">
        <v>343</v>
      </c>
      <c r="D297" s="3">
        <v>1.1000000000000001</v>
      </c>
      <c r="E297" s="3">
        <v>0.5</v>
      </c>
      <c r="F297" s="3">
        <v>1.1000000000000001</v>
      </c>
      <c r="G297" s="3">
        <v>0</v>
      </c>
      <c r="I297" s="3">
        <v>3.1</v>
      </c>
    </row>
    <row r="298" spans="2:9" x14ac:dyDescent="0.35">
      <c r="B298" s="57">
        <v>846</v>
      </c>
      <c r="C298" s="3" t="s">
        <v>344</v>
      </c>
      <c r="D298" s="3">
        <v>1.05</v>
      </c>
      <c r="E298" s="3">
        <v>0.6</v>
      </c>
      <c r="F298" s="3">
        <v>1.3</v>
      </c>
      <c r="I298" s="3">
        <v>3.1</v>
      </c>
    </row>
    <row r="299" spans="2:9" x14ac:dyDescent="0.35">
      <c r="B299" s="57">
        <v>976</v>
      </c>
      <c r="C299" s="3" t="s">
        <v>345</v>
      </c>
      <c r="D299" s="3">
        <v>1.1000000000000001</v>
      </c>
      <c r="E299" s="3">
        <v>0.5</v>
      </c>
      <c r="F299" s="3">
        <v>1.3</v>
      </c>
      <c r="G299" s="3">
        <v>0</v>
      </c>
      <c r="H299" s="3">
        <v>2</v>
      </c>
      <c r="I299" s="3">
        <v>3.1</v>
      </c>
    </row>
  </sheetData>
  <hyperlinks>
    <hyperlink ref="K2" r:id="rId1" xr:uid="{C89CA187-9B9F-42BF-856B-DB4FACB5188C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5156E-3325-4C96-91C6-83F406F07311}">
  <dimension ref="B2:L23"/>
  <sheetViews>
    <sheetView tabSelected="1" topLeftCell="A4" workbookViewId="0">
      <selection activeCell="L12" sqref="L12"/>
    </sheetView>
  </sheetViews>
  <sheetFormatPr defaultRowHeight="14.5" x14ac:dyDescent="0.35"/>
  <cols>
    <col min="2" max="2" width="8.7265625" style="59"/>
    <col min="3" max="3" width="13.36328125" bestFit="1" customWidth="1"/>
    <col min="4" max="4" width="22.36328125" bestFit="1" customWidth="1"/>
    <col min="5" max="5" width="19.1796875" bestFit="1" customWidth="1"/>
    <col min="6" max="6" width="20.453125" bestFit="1" customWidth="1"/>
    <col min="7" max="7" width="21.26953125" bestFit="1" customWidth="1"/>
    <col min="8" max="8" width="15.7265625" bestFit="1" customWidth="1"/>
    <col min="9" max="9" width="17.26953125" bestFit="1" customWidth="1"/>
    <col min="10" max="10" width="2.26953125" customWidth="1"/>
  </cols>
  <sheetData>
    <row r="2" spans="2:12" x14ac:dyDescent="0.35">
      <c r="C2" s="49" t="s">
        <v>346</v>
      </c>
      <c r="D2" s="50">
        <f>MIN(D7:D315)</f>
        <v>0</v>
      </c>
      <c r="E2" s="50">
        <f>MIN(E7:E315)</f>
        <v>0</v>
      </c>
      <c r="F2" s="50">
        <f t="shared" ref="F2:I2" si="0">MIN(F7:F315)</f>
        <v>0.9</v>
      </c>
      <c r="G2" s="50">
        <f t="shared" si="0"/>
        <v>0</v>
      </c>
      <c r="H2" s="50">
        <f t="shared" si="0"/>
        <v>0</v>
      </c>
      <c r="I2" s="51">
        <f t="shared" si="0"/>
        <v>0</v>
      </c>
      <c r="K2" s="60" t="s">
        <v>358</v>
      </c>
    </row>
    <row r="3" spans="2:12" x14ac:dyDescent="0.35">
      <c r="C3" s="17" t="s">
        <v>347</v>
      </c>
      <c r="D3" s="48">
        <f>MAX(D7:D315)</f>
        <v>1</v>
      </c>
      <c r="E3" s="48">
        <f t="shared" ref="E3:I3" si="1">MAX(E7:E315)</f>
        <v>0.5</v>
      </c>
      <c r="F3" s="48">
        <f t="shared" si="1"/>
        <v>0.9</v>
      </c>
      <c r="G3" s="48">
        <f t="shared" si="1"/>
        <v>0.1</v>
      </c>
      <c r="H3" s="48">
        <f t="shared" si="1"/>
        <v>6</v>
      </c>
      <c r="I3" s="52">
        <f t="shared" si="1"/>
        <v>2</v>
      </c>
    </row>
    <row r="4" spans="2:12" x14ac:dyDescent="0.35">
      <c r="C4" s="18" t="s">
        <v>348</v>
      </c>
      <c r="D4" s="53">
        <f>AVERAGE(D7:D315)</f>
        <v>0.43124999999999997</v>
      </c>
      <c r="E4" s="53">
        <f t="shared" ref="E4:I4" si="2">AVERAGE(E7:E315)</f>
        <v>7.4999999999999997E-2</v>
      </c>
      <c r="F4" s="53">
        <f t="shared" si="2"/>
        <v>0.90000000000000024</v>
      </c>
      <c r="G4" s="53">
        <f t="shared" si="2"/>
        <v>7.6923076923076927E-3</v>
      </c>
      <c r="H4" s="53">
        <f t="shared" si="2"/>
        <v>1.2999999999999998</v>
      </c>
      <c r="I4" s="54">
        <f t="shared" si="2"/>
        <v>0.9285714285714286</v>
      </c>
    </row>
    <row r="6" spans="2:12" x14ac:dyDescent="0.35">
      <c r="B6" s="58" t="s">
        <v>51</v>
      </c>
      <c r="C6" s="25" t="s">
        <v>52</v>
      </c>
      <c r="D6" s="25" t="s">
        <v>353</v>
      </c>
      <c r="E6" s="25" t="s">
        <v>354</v>
      </c>
      <c r="F6" s="25" t="s">
        <v>355</v>
      </c>
      <c r="G6" s="25" t="s">
        <v>49</v>
      </c>
      <c r="H6" s="25" t="s">
        <v>356</v>
      </c>
      <c r="I6" s="25" t="s">
        <v>357</v>
      </c>
      <c r="J6" s="3"/>
      <c r="K6" s="43" t="s">
        <v>348</v>
      </c>
      <c r="L6" s="3"/>
    </row>
    <row r="7" spans="2:12" x14ac:dyDescent="0.35">
      <c r="B7" s="57">
        <v>35</v>
      </c>
      <c r="C7" s="3" t="s">
        <v>11</v>
      </c>
      <c r="D7" s="3">
        <v>0</v>
      </c>
      <c r="E7" s="3">
        <v>0</v>
      </c>
      <c r="F7" s="3">
        <v>0.9</v>
      </c>
      <c r="G7" s="3"/>
      <c r="H7" s="3"/>
      <c r="I7" s="3"/>
      <c r="J7" s="3"/>
      <c r="K7" s="26">
        <f>AVERAGE(D7:I7)</f>
        <v>0.3</v>
      </c>
      <c r="L7" s="3"/>
    </row>
    <row r="8" spans="2:12" x14ac:dyDescent="0.35">
      <c r="B8" s="57">
        <v>43</v>
      </c>
      <c r="C8" s="3" t="s">
        <v>12</v>
      </c>
      <c r="D8" s="3">
        <v>0.7</v>
      </c>
      <c r="E8" s="3">
        <v>0</v>
      </c>
      <c r="F8" s="3">
        <v>0.9</v>
      </c>
      <c r="G8" s="3"/>
      <c r="H8" s="3"/>
      <c r="I8" s="3"/>
      <c r="J8" s="3"/>
      <c r="K8" s="26">
        <f t="shared" ref="K8:K22" si="3">AVERAGE(D8:I8)</f>
        <v>0.53333333333333333</v>
      </c>
      <c r="L8" s="3"/>
    </row>
    <row r="9" spans="2:12" x14ac:dyDescent="0.35">
      <c r="B9" s="57">
        <v>60</v>
      </c>
      <c r="C9" s="3" t="s">
        <v>13</v>
      </c>
      <c r="D9" s="3">
        <v>0.5</v>
      </c>
      <c r="E9" s="3">
        <v>0</v>
      </c>
      <c r="F9" s="3">
        <v>0.9</v>
      </c>
      <c r="G9" s="3">
        <v>0</v>
      </c>
      <c r="H9" s="48">
        <v>3</v>
      </c>
      <c r="I9" s="3"/>
      <c r="J9" s="3"/>
      <c r="K9" s="26">
        <f t="shared" si="3"/>
        <v>0.88000000000000012</v>
      </c>
      <c r="L9" s="3"/>
    </row>
    <row r="10" spans="2:12" x14ac:dyDescent="0.35">
      <c r="B10" s="57">
        <v>62</v>
      </c>
      <c r="C10" s="3" t="s">
        <v>14</v>
      </c>
      <c r="D10" s="3">
        <v>0.9</v>
      </c>
      <c r="E10" s="3">
        <v>0</v>
      </c>
      <c r="F10" s="3">
        <v>0.9</v>
      </c>
      <c r="G10" s="3">
        <v>0</v>
      </c>
      <c r="H10" s="3">
        <v>0.5</v>
      </c>
      <c r="I10" s="48">
        <v>2</v>
      </c>
      <c r="J10" s="3"/>
      <c r="K10" s="26">
        <f t="shared" si="3"/>
        <v>0.71666666666666667</v>
      </c>
      <c r="L10" s="3"/>
    </row>
    <row r="11" spans="2:12" x14ac:dyDescent="0.35">
      <c r="B11" s="57">
        <v>65</v>
      </c>
      <c r="C11" s="3" t="s">
        <v>15</v>
      </c>
      <c r="D11" s="3">
        <v>0.6</v>
      </c>
      <c r="E11" s="3">
        <v>0</v>
      </c>
      <c r="F11" s="3">
        <v>0.9</v>
      </c>
      <c r="G11" s="3">
        <v>0</v>
      </c>
      <c r="H11" s="3"/>
      <c r="I11" s="3"/>
      <c r="J11" s="3"/>
      <c r="K11" s="26">
        <f t="shared" si="3"/>
        <v>0.375</v>
      </c>
      <c r="L11" s="3"/>
    </row>
    <row r="12" spans="2:12" x14ac:dyDescent="0.35">
      <c r="B12" s="57">
        <v>76</v>
      </c>
      <c r="C12" s="3" t="s">
        <v>16</v>
      </c>
      <c r="D12" s="3">
        <v>0.2</v>
      </c>
      <c r="E12" s="3">
        <v>0</v>
      </c>
      <c r="F12" s="3">
        <v>0.9</v>
      </c>
      <c r="G12" s="3">
        <v>0</v>
      </c>
      <c r="H12" s="3"/>
      <c r="I12" s="3"/>
      <c r="J12" s="3"/>
      <c r="K12" s="26">
        <f t="shared" si="3"/>
        <v>0.27500000000000002</v>
      </c>
      <c r="L12" s="3"/>
    </row>
    <row r="13" spans="2:12" x14ac:dyDescent="0.35">
      <c r="B13" s="57">
        <v>170</v>
      </c>
      <c r="C13" s="3" t="s">
        <v>17</v>
      </c>
      <c r="D13" s="3">
        <v>0.3</v>
      </c>
      <c r="E13" s="3">
        <v>0</v>
      </c>
      <c r="F13" s="3">
        <v>0.9</v>
      </c>
      <c r="G13" s="3">
        <v>0</v>
      </c>
      <c r="H13" s="48">
        <v>1</v>
      </c>
      <c r="I13" s="3">
        <v>0.4</v>
      </c>
      <c r="J13" s="3"/>
      <c r="K13" s="26">
        <f t="shared" si="3"/>
        <v>0.43333333333333335</v>
      </c>
      <c r="L13" s="3"/>
    </row>
    <row r="14" spans="2:12" x14ac:dyDescent="0.35">
      <c r="B14" s="57">
        <v>295</v>
      </c>
      <c r="C14" s="3" t="s">
        <v>18</v>
      </c>
      <c r="D14" s="3">
        <v>0.6</v>
      </c>
      <c r="E14" s="3">
        <v>0.2</v>
      </c>
      <c r="F14" s="3">
        <v>0.9</v>
      </c>
      <c r="G14" s="3">
        <v>0</v>
      </c>
      <c r="H14" s="3"/>
      <c r="I14" s="3"/>
      <c r="J14" s="3"/>
      <c r="K14" s="26">
        <f t="shared" si="3"/>
        <v>0.42500000000000004</v>
      </c>
      <c r="L14" s="3"/>
    </row>
    <row r="15" spans="2:12" x14ac:dyDescent="0.35">
      <c r="B15" s="57">
        <v>318</v>
      </c>
      <c r="C15" s="3" t="s">
        <v>19</v>
      </c>
      <c r="D15" s="3">
        <v>0.4</v>
      </c>
      <c r="E15" s="3">
        <v>0</v>
      </c>
      <c r="F15" s="3">
        <v>0.9</v>
      </c>
      <c r="G15" s="3">
        <v>0</v>
      </c>
      <c r="H15" s="3"/>
      <c r="I15" s="3"/>
      <c r="J15" s="3"/>
      <c r="K15" s="26">
        <f t="shared" si="3"/>
        <v>0.32500000000000001</v>
      </c>
      <c r="L15" s="3"/>
    </row>
    <row r="16" spans="2:12" x14ac:dyDescent="0.35">
      <c r="B16" s="57">
        <v>417</v>
      </c>
      <c r="C16" s="3" t="s">
        <v>20</v>
      </c>
      <c r="D16" s="48">
        <v>1</v>
      </c>
      <c r="E16" s="3">
        <v>0</v>
      </c>
      <c r="F16" s="3">
        <v>0.9</v>
      </c>
      <c r="G16" s="3">
        <v>0</v>
      </c>
      <c r="H16" s="3">
        <v>0</v>
      </c>
      <c r="I16" s="3"/>
      <c r="J16" s="3"/>
      <c r="K16" s="26">
        <f t="shared" si="3"/>
        <v>0.38</v>
      </c>
      <c r="L16" s="3"/>
    </row>
    <row r="17" spans="2:12" x14ac:dyDescent="0.35">
      <c r="B17" s="57">
        <v>478</v>
      </c>
      <c r="C17" s="3" t="s">
        <v>26</v>
      </c>
      <c r="D17" s="3">
        <v>0.5</v>
      </c>
      <c r="E17" s="3">
        <v>0.5</v>
      </c>
      <c r="F17" s="3">
        <v>0.9</v>
      </c>
      <c r="G17" s="3">
        <v>0</v>
      </c>
      <c r="H17" s="48">
        <v>6</v>
      </c>
      <c r="I17" s="3">
        <v>1.5</v>
      </c>
      <c r="J17" s="3"/>
      <c r="K17" s="26">
        <f t="shared" si="3"/>
        <v>1.5666666666666667</v>
      </c>
      <c r="L17" s="3"/>
    </row>
    <row r="18" spans="2:12" x14ac:dyDescent="0.35">
      <c r="B18" s="57">
        <v>438</v>
      </c>
      <c r="C18" s="3" t="s">
        <v>21</v>
      </c>
      <c r="D18" s="3">
        <v>0.6</v>
      </c>
      <c r="E18" s="3">
        <v>0</v>
      </c>
      <c r="F18" s="3">
        <v>0.9</v>
      </c>
      <c r="G18" s="3">
        <v>0</v>
      </c>
      <c r="H18" s="48">
        <v>1</v>
      </c>
      <c r="I18" s="3">
        <v>0.6</v>
      </c>
      <c r="J18" s="3"/>
      <c r="K18" s="26">
        <f t="shared" si="3"/>
        <v>0.51666666666666672</v>
      </c>
      <c r="L18" s="3"/>
    </row>
    <row r="19" spans="2:12" x14ac:dyDescent="0.35">
      <c r="B19" s="57">
        <v>736</v>
      </c>
      <c r="C19" s="3" t="s">
        <v>22</v>
      </c>
      <c r="D19" s="3">
        <v>0</v>
      </c>
      <c r="E19" s="3">
        <v>0</v>
      </c>
      <c r="F19" s="3">
        <v>0.9</v>
      </c>
      <c r="G19" s="3">
        <v>0</v>
      </c>
      <c r="H19" s="3">
        <v>0</v>
      </c>
      <c r="I19" s="3">
        <v>0</v>
      </c>
      <c r="J19" s="3"/>
      <c r="K19" s="26">
        <f t="shared" si="3"/>
        <v>0.15</v>
      </c>
      <c r="L19" s="3"/>
    </row>
    <row r="20" spans="2:12" x14ac:dyDescent="0.35">
      <c r="B20" s="57">
        <v>766</v>
      </c>
      <c r="C20" s="3" t="s">
        <v>23</v>
      </c>
      <c r="D20" s="3">
        <v>0</v>
      </c>
      <c r="E20" s="3">
        <v>0.5</v>
      </c>
      <c r="F20" s="3">
        <v>0.9</v>
      </c>
      <c r="G20" s="3"/>
      <c r="H20" s="3"/>
      <c r="I20" s="48">
        <v>2</v>
      </c>
      <c r="J20" s="3"/>
      <c r="K20" s="26">
        <f t="shared" si="3"/>
        <v>0.85</v>
      </c>
      <c r="L20" s="3"/>
    </row>
    <row r="21" spans="2:12" x14ac:dyDescent="0.35">
      <c r="B21" s="57">
        <v>771</v>
      </c>
      <c r="C21" s="3" t="s">
        <v>24</v>
      </c>
      <c r="D21" s="3">
        <v>0.5</v>
      </c>
      <c r="E21" s="3">
        <v>0</v>
      </c>
      <c r="F21" s="3">
        <v>0.9</v>
      </c>
      <c r="G21" s="3">
        <v>0.1</v>
      </c>
      <c r="H21" s="3">
        <v>0.2</v>
      </c>
      <c r="I21" s="3"/>
      <c r="J21" s="3"/>
      <c r="K21" s="26">
        <f t="shared" si="3"/>
        <v>0.33999999999999997</v>
      </c>
      <c r="L21" s="3"/>
    </row>
    <row r="22" spans="2:12" x14ac:dyDescent="0.35">
      <c r="B22" s="57">
        <v>941</v>
      </c>
      <c r="C22" s="3" t="s">
        <v>25</v>
      </c>
      <c r="D22" s="3">
        <v>0.1</v>
      </c>
      <c r="E22" s="3">
        <v>0</v>
      </c>
      <c r="F22" s="3">
        <v>0.9</v>
      </c>
      <c r="G22" s="3">
        <v>0</v>
      </c>
      <c r="H22" s="3">
        <v>0</v>
      </c>
      <c r="I22" s="3">
        <v>0</v>
      </c>
      <c r="J22" s="3"/>
      <c r="K22" s="26">
        <f t="shared" si="3"/>
        <v>0.16666666666666666</v>
      </c>
      <c r="L22" s="3"/>
    </row>
    <row r="23" spans="2:12" x14ac:dyDescent="0.35">
      <c r="B23" s="57"/>
      <c r="C23" s="3"/>
      <c r="D23" s="3"/>
      <c r="E23" s="3"/>
      <c r="F23" s="3"/>
      <c r="G23" s="3"/>
      <c r="H23" s="3"/>
      <c r="I23" s="3"/>
      <c r="J23" s="3"/>
      <c r="K23" s="3"/>
      <c r="L23" s="3"/>
    </row>
  </sheetData>
  <hyperlinks>
    <hyperlink ref="K2" r:id="rId1" xr:uid="{9954B4C1-30C5-43CA-908A-A87CD92EC106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0C167-2967-4174-A718-6F01BB86BCAA}">
  <dimension ref="B1:D32"/>
  <sheetViews>
    <sheetView workbookViewId="0">
      <selection activeCell="F20" sqref="F20"/>
    </sheetView>
  </sheetViews>
  <sheetFormatPr defaultRowHeight="14.5" x14ac:dyDescent="0.35"/>
  <cols>
    <col min="1" max="1" width="1.90625" customWidth="1"/>
    <col min="2" max="2" width="47.54296875" bestFit="1" customWidth="1"/>
  </cols>
  <sheetData>
    <row r="1" spans="2:4" x14ac:dyDescent="0.35">
      <c r="B1" s="59"/>
    </row>
    <row r="2" spans="2:4" x14ac:dyDescent="0.35">
      <c r="B2" s="81">
        <v>2021</v>
      </c>
      <c r="C2" s="67" t="s">
        <v>365</v>
      </c>
      <c r="D2" s="67" t="s">
        <v>366</v>
      </c>
    </row>
    <row r="3" spans="2:4" x14ac:dyDescent="0.35">
      <c r="B3" s="3" t="s">
        <v>361</v>
      </c>
      <c r="C3" s="15">
        <v>119531</v>
      </c>
      <c r="D3" s="82">
        <f>C3/C3</f>
        <v>1</v>
      </c>
    </row>
    <row r="4" spans="2:4" x14ac:dyDescent="0.35">
      <c r="B4" s="3" t="s">
        <v>362</v>
      </c>
      <c r="C4" s="15">
        <v>102525</v>
      </c>
      <c r="D4" s="82">
        <f>C4/C3</f>
        <v>0.85772728413549626</v>
      </c>
    </row>
    <row r="5" spans="2:4" x14ac:dyDescent="0.35">
      <c r="B5" s="3" t="s">
        <v>30</v>
      </c>
      <c r="C5" s="15">
        <v>3485</v>
      </c>
      <c r="D5" s="82">
        <f>C5/C3</f>
        <v>2.9155616534622817E-2</v>
      </c>
    </row>
    <row r="6" spans="2:4" x14ac:dyDescent="0.35">
      <c r="B6" s="3" t="s">
        <v>363</v>
      </c>
      <c r="C6" s="15">
        <v>12998</v>
      </c>
      <c r="D6" s="82">
        <f>C6/C3</f>
        <v>0.10874166534204516</v>
      </c>
    </row>
    <row r="7" spans="2:4" x14ac:dyDescent="0.35">
      <c r="B7" s="3" t="s">
        <v>364</v>
      </c>
      <c r="C7" s="3">
        <v>52</v>
      </c>
      <c r="D7" s="82">
        <f>C7/C3</f>
        <v>4.3503358961273644E-4</v>
      </c>
    </row>
    <row r="10" spans="2:4" x14ac:dyDescent="0.35">
      <c r="B10" s="3" t="s">
        <v>367</v>
      </c>
      <c r="C10" s="85">
        <v>0.85772728413549626</v>
      </c>
    </row>
    <row r="11" spans="2:4" x14ac:dyDescent="0.35">
      <c r="B11" s="3" t="s">
        <v>37</v>
      </c>
      <c r="C11" s="85">
        <v>2.9155616534622817E-2</v>
      </c>
    </row>
    <row r="12" spans="2:4" x14ac:dyDescent="0.35">
      <c r="B12" s="3" t="s">
        <v>368</v>
      </c>
      <c r="C12" s="85">
        <v>0.10874166534204516</v>
      </c>
    </row>
    <row r="13" spans="2:4" x14ac:dyDescent="0.35">
      <c r="B13" s="3"/>
      <c r="C13" s="84"/>
    </row>
    <row r="15" spans="2:4" x14ac:dyDescent="0.35">
      <c r="B15" s="83" t="s">
        <v>30</v>
      </c>
      <c r="C15" s="67" t="s">
        <v>43</v>
      </c>
      <c r="D15" s="67" t="s">
        <v>366</v>
      </c>
    </row>
    <row r="16" spans="2:4" x14ac:dyDescent="0.35">
      <c r="B16" s="3" t="s">
        <v>11</v>
      </c>
      <c r="C16" s="3">
        <v>36</v>
      </c>
      <c r="D16" s="85">
        <f>C16/C32</f>
        <v>1.0329985652797705E-2</v>
      </c>
    </row>
    <row r="17" spans="2:4" x14ac:dyDescent="0.35">
      <c r="B17" s="3" t="s">
        <v>12</v>
      </c>
      <c r="C17" s="3">
        <v>229</v>
      </c>
      <c r="D17" s="85">
        <f>C17/C32</f>
        <v>6.5710186513629837E-2</v>
      </c>
    </row>
    <row r="18" spans="2:4" x14ac:dyDescent="0.35">
      <c r="B18" s="3" t="s">
        <v>13</v>
      </c>
      <c r="C18" s="3">
        <v>186</v>
      </c>
      <c r="D18" s="85">
        <f>C18/C32</f>
        <v>5.337159253945481E-2</v>
      </c>
    </row>
    <row r="19" spans="2:4" x14ac:dyDescent="0.35">
      <c r="B19" s="3" t="s">
        <v>14</v>
      </c>
      <c r="C19" s="3">
        <v>159</v>
      </c>
      <c r="D19" s="85">
        <f>C19/C32</f>
        <v>4.5624103299856528E-2</v>
      </c>
    </row>
    <row r="20" spans="2:4" x14ac:dyDescent="0.35">
      <c r="B20" s="3" t="s">
        <v>15</v>
      </c>
      <c r="C20" s="3">
        <v>125</v>
      </c>
      <c r="D20" s="85">
        <f>C20/C32</f>
        <v>3.5868005738880916E-2</v>
      </c>
    </row>
    <row r="21" spans="2:4" x14ac:dyDescent="0.35">
      <c r="B21" s="3" t="s">
        <v>16</v>
      </c>
      <c r="C21" s="3">
        <v>94</v>
      </c>
      <c r="D21" s="85">
        <f>C21/C32</f>
        <v>2.6972740315638451E-2</v>
      </c>
    </row>
    <row r="22" spans="2:4" x14ac:dyDescent="0.35">
      <c r="B22" s="3" t="s">
        <v>17</v>
      </c>
      <c r="C22" s="3">
        <v>330</v>
      </c>
      <c r="D22" s="85">
        <f>C22/C32</f>
        <v>9.4691535150645628E-2</v>
      </c>
    </row>
    <row r="23" spans="2:4" x14ac:dyDescent="0.35">
      <c r="B23" s="3" t="s">
        <v>18</v>
      </c>
      <c r="C23" s="3">
        <v>103</v>
      </c>
      <c r="D23" s="85">
        <f>C23/C32</f>
        <v>2.9555236728837878E-2</v>
      </c>
    </row>
    <row r="24" spans="2:4" x14ac:dyDescent="0.35">
      <c r="B24" s="3" t="s">
        <v>19</v>
      </c>
      <c r="C24" s="3">
        <v>77</v>
      </c>
      <c r="D24" s="85">
        <f>C24/C32</f>
        <v>2.2094691535150646E-2</v>
      </c>
    </row>
    <row r="25" spans="2:4" x14ac:dyDescent="0.35">
      <c r="B25" s="3" t="s">
        <v>20</v>
      </c>
      <c r="C25" s="3">
        <v>322</v>
      </c>
      <c r="D25" s="85">
        <f>C25/C32</f>
        <v>9.2395982783357242E-2</v>
      </c>
    </row>
    <row r="26" spans="2:4" x14ac:dyDescent="0.35">
      <c r="B26" s="3" t="s">
        <v>21</v>
      </c>
      <c r="C26" s="3">
        <v>78</v>
      </c>
      <c r="D26" s="85">
        <f>C26/C32</f>
        <v>2.2381635581061692E-2</v>
      </c>
    </row>
    <row r="27" spans="2:4" x14ac:dyDescent="0.35">
      <c r="B27" s="3" t="s">
        <v>22</v>
      </c>
      <c r="C27" s="3">
        <v>70</v>
      </c>
      <c r="D27" s="85">
        <f>C27/C32</f>
        <v>2.0086083213773313E-2</v>
      </c>
    </row>
    <row r="28" spans="2:4" x14ac:dyDescent="0.35">
      <c r="B28" s="3" t="s">
        <v>23</v>
      </c>
      <c r="C28" s="3">
        <v>24</v>
      </c>
      <c r="D28" s="85">
        <f>C28/C32</f>
        <v>6.8866571018651361E-3</v>
      </c>
    </row>
    <row r="29" spans="2:4" x14ac:dyDescent="0.35">
      <c r="B29" s="3" t="s">
        <v>24</v>
      </c>
      <c r="C29" s="3">
        <v>105</v>
      </c>
      <c r="D29" s="85">
        <f>C29/C32</f>
        <v>3.0129124820659971E-2</v>
      </c>
    </row>
    <row r="30" spans="2:4" x14ac:dyDescent="0.35">
      <c r="B30" s="3" t="s">
        <v>25</v>
      </c>
      <c r="C30" s="3">
        <v>77</v>
      </c>
      <c r="D30" s="85">
        <f>C30/C32</f>
        <v>2.2094691535150646E-2</v>
      </c>
    </row>
    <row r="31" spans="2:4" x14ac:dyDescent="0.35">
      <c r="B31" s="5" t="s">
        <v>26</v>
      </c>
      <c r="C31" s="16">
        <v>1470</v>
      </c>
      <c r="D31" s="86">
        <f>C31/C32</f>
        <v>0.4218077474892396</v>
      </c>
    </row>
    <row r="32" spans="2:4" x14ac:dyDescent="0.35">
      <c r="B32" s="3" t="s">
        <v>9</v>
      </c>
      <c r="C32" s="15">
        <v>3485</v>
      </c>
      <c r="D32" s="85">
        <f>C32/C32</f>
        <v>1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110D29B08BE044082C3DED007660A98" ma:contentTypeVersion="11" ma:contentTypeDescription="Skapa ett nytt dokument." ma:contentTypeScope="" ma:versionID="456f7d1160751f084036f6ac1fa216a6">
  <xsd:schema xmlns:xsd="http://www.w3.org/2001/XMLSchema" xmlns:xs="http://www.w3.org/2001/XMLSchema" xmlns:p="http://schemas.microsoft.com/office/2006/metadata/properties" xmlns:ns2="a9b91689-0f22-4ed7-9082-5179beb46636" xmlns:ns3="b2cd73d0-49cc-45d0-94e5-dfadfd2d6f6f" targetNamespace="http://schemas.microsoft.com/office/2006/metadata/properties" ma:root="true" ma:fieldsID="e991e5605b9bcc0b9ad18b67da3c95c4" ns2:_="" ns3:_="">
    <xsd:import namespace="a9b91689-0f22-4ed7-9082-5179beb46636"/>
    <xsd:import namespace="b2cd73d0-49cc-45d0-94e5-dfadfd2d6f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91689-0f22-4ed7-9082-5179beb46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eringar" ma:readOnly="false" ma:fieldId="{5cf76f15-5ced-4ddc-b409-7134ff3c332f}" ma:taxonomyMulti="true" ma:sspId="3043f0bf-d6b4-49ff-8a6e-345793b8ed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cd73d0-49cc-45d0-94e5-dfadfd2d6f6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8967f87-ef5a-4e1c-9b0a-92cd8d6ef6cc}" ma:internalName="TaxCatchAll" ma:showField="CatchAllData" ma:web="b2cd73d0-49cc-45d0-94e5-dfadfd2d6f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F4DCA6-9B05-45CA-A334-E566E163E8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CC937D-DA56-487A-B22C-1FF21750AA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b91689-0f22-4ed7-9082-5179beb46636"/>
    <ds:schemaRef ds:uri="b2cd73d0-49cc-45d0-94e5-dfadfd2d6f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2022-2023</vt:lpstr>
      <vt:lpstr>Tidsserie 2011-2021</vt:lpstr>
      <vt:lpstr>Jämförelse 2023</vt:lpstr>
      <vt:lpstr>Rikets kommuner 2023</vt:lpstr>
      <vt:lpstr>Åländska kommuner 2023</vt:lpstr>
      <vt:lpstr>Totala skatteintäkter 2021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ASUB</dc:creator>
  <cp:lastModifiedBy>Minna Hellström</cp:lastModifiedBy>
  <cp:lastPrinted>2023-01-31T06:53:10Z</cp:lastPrinted>
  <dcterms:created xsi:type="dcterms:W3CDTF">2015-11-18T10:34:17Z</dcterms:created>
  <dcterms:modified xsi:type="dcterms:W3CDTF">2023-03-28T08:39:11Z</dcterms:modified>
</cp:coreProperties>
</file>